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MALUSTENI\"/>
    </mc:Choice>
  </mc:AlternateContent>
  <xr:revisionPtr revIDLastSave="0" documentId="8_{21ABE809-FBEA-430F-965B-FF2D3D49AEC5}" xr6:coauthVersionLast="47" xr6:coauthVersionMax="47" xr10:uidLastSave="{00000000-0000-0000-0000-000000000000}"/>
  <bookViews>
    <workbookView xWindow="12060" yWindow="495" windowWidth="8160" windowHeight="10050" firstSheet="1" activeTab="2" xr2:uid="{DD46961E-5611-47BE-A566-12EED004ED0A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3" i="3"/>
  <c r="D22" i="3" s="1"/>
  <c r="D21" i="3" s="1"/>
  <c r="D20" i="3" s="1"/>
  <c r="E23" i="3"/>
  <c r="E22" i="3" s="1"/>
  <c r="E21" i="3" s="1"/>
  <c r="E20" i="3" s="1"/>
  <c r="G23" i="3"/>
  <c r="G22" i="3" s="1"/>
  <c r="H23" i="3"/>
  <c r="H22" i="3" s="1"/>
  <c r="H21" i="3" s="1"/>
  <c r="H20" i="3" s="1"/>
  <c r="I23" i="3"/>
  <c r="I22" i="3" s="1"/>
  <c r="I21" i="3" s="1"/>
  <c r="I20" i="3" s="1"/>
  <c r="J23" i="3"/>
  <c r="J22" i="3" s="1"/>
  <c r="J21" i="3" s="1"/>
  <c r="J20" i="3" s="1"/>
  <c r="F24" i="3"/>
  <c r="K24" i="3" s="1"/>
  <c r="F25" i="3"/>
  <c r="K25" i="3"/>
  <c r="D26" i="3"/>
  <c r="E26" i="3"/>
  <c r="G26" i="3"/>
  <c r="F26" i="3" s="1"/>
  <c r="K26" i="3" s="1"/>
  <c r="H26" i="3"/>
  <c r="I26" i="3"/>
  <c r="J26" i="3"/>
  <c r="F27" i="3"/>
  <c r="K27" i="3" s="1"/>
  <c r="D16" i="2"/>
  <c r="D15" i="2" s="1"/>
  <c r="D14" i="2" s="1"/>
  <c r="E16" i="2"/>
  <c r="E15" i="2" s="1"/>
  <c r="E14" i="2" s="1"/>
  <c r="G16" i="2"/>
  <c r="F16" i="2" s="1"/>
  <c r="K16" i="2" s="1"/>
  <c r="H16" i="2"/>
  <c r="H15" i="2" s="1"/>
  <c r="H14" i="2" s="1"/>
  <c r="I16" i="2"/>
  <c r="I15" i="2" s="1"/>
  <c r="I14" i="2" s="1"/>
  <c r="J16" i="2"/>
  <c r="J15" i="2" s="1"/>
  <c r="J14" i="2" s="1"/>
  <c r="F17" i="2"/>
  <c r="K17" i="2" s="1"/>
  <c r="D18" i="2"/>
  <c r="E18" i="2"/>
  <c r="G18" i="2"/>
  <c r="F18" i="2" s="1"/>
  <c r="K18" i="2" s="1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F38" i="2" s="1"/>
  <c r="K38" i="2" s="1"/>
  <c r="H38" i="2"/>
  <c r="H37" i="2" s="1"/>
  <c r="I38" i="2"/>
  <c r="I37" i="2" s="1"/>
  <c r="J38" i="2"/>
  <c r="J37" i="2" s="1"/>
  <c r="F39" i="2"/>
  <c r="K39" i="2"/>
  <c r="F40" i="2"/>
  <c r="K40" i="2"/>
  <c r="D42" i="2"/>
  <c r="D41" i="2" s="1"/>
  <c r="E42" i="2"/>
  <c r="E41" i="2" s="1"/>
  <c r="G42" i="2"/>
  <c r="F42" i="2" s="1"/>
  <c r="K42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G46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F49" i="2"/>
  <c r="K49" i="2"/>
  <c r="D51" i="2"/>
  <c r="E51" i="2"/>
  <c r="G51" i="2"/>
  <c r="H51" i="2"/>
  <c r="I51" i="2"/>
  <c r="J51" i="2"/>
  <c r="F52" i="2"/>
  <c r="K52" i="2"/>
  <c r="F53" i="2"/>
  <c r="K53" i="2"/>
  <c r="F54" i="2"/>
  <c r="K54" i="2"/>
  <c r="D56" i="2"/>
  <c r="D55" i="2" s="1"/>
  <c r="E56" i="2"/>
  <c r="E55" i="2" s="1"/>
  <c r="G56" i="2"/>
  <c r="F56" i="2" s="1"/>
  <c r="K56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D60" i="2"/>
  <c r="E60" i="2"/>
  <c r="G60" i="2"/>
  <c r="F60" i="2" s="1"/>
  <c r="K60" i="2" s="1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F64" i="2" s="1"/>
  <c r="K64" i="2" s="1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D34" i="1"/>
  <c r="E34" i="1"/>
  <c r="G34" i="1"/>
  <c r="F34" i="1" s="1"/>
  <c r="K34" i="1" s="1"/>
  <c r="H34" i="1"/>
  <c r="I34" i="1"/>
  <c r="J34" i="1"/>
  <c r="F35" i="1"/>
  <c r="K35" i="1"/>
  <c r="F36" i="1"/>
  <c r="K36" i="1"/>
  <c r="F37" i="1"/>
  <c r="K37" i="1"/>
  <c r="D39" i="1"/>
  <c r="D38" i="1" s="1"/>
  <c r="E39" i="1"/>
  <c r="E38" i="1" s="1"/>
  <c r="G39" i="1"/>
  <c r="F39" i="1" s="1"/>
  <c r="K39" i="1" s="1"/>
  <c r="H39" i="1"/>
  <c r="H38" i="1" s="1"/>
  <c r="I39" i="1"/>
  <c r="I38" i="1" s="1"/>
  <c r="J39" i="1"/>
  <c r="J38" i="1" s="1"/>
  <c r="F40" i="1"/>
  <c r="K40" i="1"/>
  <c r="F41" i="1"/>
  <c r="K41" i="1"/>
  <c r="D43" i="1"/>
  <c r="D42" i="1" s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/>
  <c r="F50" i="1"/>
  <c r="K50" i="1"/>
  <c r="D52" i="1"/>
  <c r="E52" i="1"/>
  <c r="G52" i="1"/>
  <c r="F52" i="1" s="1"/>
  <c r="K52" i="1" s="1"/>
  <c r="H52" i="1"/>
  <c r="I52" i="1"/>
  <c r="J52" i="1"/>
  <c r="F53" i="1"/>
  <c r="K53" i="1"/>
  <c r="F54" i="1"/>
  <c r="K54" i="1"/>
  <c r="F55" i="1"/>
  <c r="K55" i="1"/>
  <c r="D57" i="1"/>
  <c r="D56" i="1" s="1"/>
  <c r="E57" i="1"/>
  <c r="E56" i="1" s="1"/>
  <c r="G57" i="1"/>
  <c r="F57" i="1" s="1"/>
  <c r="K57" i="1" s="1"/>
  <c r="H57" i="1"/>
  <c r="H56" i="1" s="1"/>
  <c r="I57" i="1"/>
  <c r="I56" i="1" s="1"/>
  <c r="J57" i="1"/>
  <c r="J56" i="1" s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F69" i="1"/>
  <c r="K69" i="1"/>
  <c r="F70" i="1"/>
  <c r="K70" i="1"/>
  <c r="D71" i="1"/>
  <c r="D68" i="1" s="1"/>
  <c r="D67" i="1" s="1"/>
  <c r="D66" i="1" s="1"/>
  <c r="E71" i="1"/>
  <c r="E68" i="1" s="1"/>
  <c r="E67" i="1" s="1"/>
  <c r="E66" i="1" s="1"/>
  <c r="G71" i="1"/>
  <c r="G68" i="1" s="1"/>
  <c r="H71" i="1"/>
  <c r="H68" i="1" s="1"/>
  <c r="H67" i="1" s="1"/>
  <c r="H66" i="1" s="1"/>
  <c r="I71" i="1"/>
  <c r="I68" i="1" s="1"/>
  <c r="I67" i="1" s="1"/>
  <c r="I66" i="1" s="1"/>
  <c r="J71" i="1"/>
  <c r="J68" i="1" s="1"/>
  <c r="J67" i="1" s="1"/>
  <c r="J66" i="1" s="1"/>
  <c r="F72" i="1"/>
  <c r="K72" i="1"/>
  <c r="F73" i="1"/>
  <c r="K73" i="1"/>
  <c r="D74" i="1"/>
  <c r="E74" i="1"/>
  <c r="G74" i="1"/>
  <c r="F74" i="1" s="1"/>
  <c r="K74" i="1" s="1"/>
  <c r="H74" i="1"/>
  <c r="I74" i="1"/>
  <c r="J74" i="1"/>
  <c r="F75" i="1"/>
  <c r="K75" i="1"/>
  <c r="F22" i="3" l="1"/>
  <c r="K22" i="3" s="1"/>
  <c r="G21" i="3"/>
  <c r="J11" i="3"/>
  <c r="E11" i="3"/>
  <c r="H11" i="3"/>
  <c r="F17" i="3"/>
  <c r="K17" i="3" s="1"/>
  <c r="I11" i="3"/>
  <c r="D11" i="3"/>
  <c r="G14" i="3"/>
  <c r="F23" i="3"/>
  <c r="K23" i="3" s="1"/>
  <c r="H50" i="2"/>
  <c r="H32" i="2"/>
  <c r="H13" i="2" s="1"/>
  <c r="H12" i="2" s="1"/>
  <c r="H11" i="2" s="1"/>
  <c r="I50" i="2"/>
  <c r="G45" i="2"/>
  <c r="F46" i="2"/>
  <c r="K46" i="2" s="1"/>
  <c r="I32" i="2"/>
  <c r="I13" i="2" s="1"/>
  <c r="I12" i="2" s="1"/>
  <c r="I11" i="2" s="1"/>
  <c r="D32" i="2"/>
  <c r="G32" i="2"/>
  <c r="F32" i="2" s="1"/>
  <c r="K32" i="2" s="1"/>
  <c r="D50" i="2"/>
  <c r="D44" i="2" s="1"/>
  <c r="G50" i="2"/>
  <c r="F50" i="2" s="1"/>
  <c r="K50" i="2" s="1"/>
  <c r="I44" i="2"/>
  <c r="J50" i="2"/>
  <c r="J44" i="2" s="1"/>
  <c r="E50" i="2"/>
  <c r="E44" i="2" s="1"/>
  <c r="H44" i="2"/>
  <c r="J32" i="2"/>
  <c r="J13" i="2" s="1"/>
  <c r="E32" i="2"/>
  <c r="E13" i="2" s="1"/>
  <c r="E12" i="2" s="1"/>
  <c r="E11" i="2" s="1"/>
  <c r="D13" i="2"/>
  <c r="G63" i="2"/>
  <c r="G23" i="2"/>
  <c r="G15" i="2"/>
  <c r="F51" i="2"/>
  <c r="K51" i="2" s="1"/>
  <c r="F47" i="2"/>
  <c r="K47" i="2" s="1"/>
  <c r="F33" i="2"/>
  <c r="K33" i="2" s="1"/>
  <c r="G55" i="2"/>
  <c r="F55" i="2" s="1"/>
  <c r="K55" i="2" s="1"/>
  <c r="G41" i="2"/>
  <c r="F41" i="2" s="1"/>
  <c r="K41" i="2" s="1"/>
  <c r="G37" i="2"/>
  <c r="F37" i="2" s="1"/>
  <c r="K37" i="2" s="1"/>
  <c r="I33" i="1"/>
  <c r="D33" i="1"/>
  <c r="H51" i="1"/>
  <c r="H33" i="1"/>
  <c r="H14" i="1" s="1"/>
  <c r="H13" i="1" s="1"/>
  <c r="I51" i="1"/>
  <c r="I45" i="1" s="1"/>
  <c r="D51" i="1"/>
  <c r="D45" i="1"/>
  <c r="J14" i="1"/>
  <c r="G46" i="1"/>
  <c r="F47" i="1"/>
  <c r="K47" i="1" s="1"/>
  <c r="F68" i="1"/>
  <c r="K68" i="1" s="1"/>
  <c r="G67" i="1"/>
  <c r="J51" i="1"/>
  <c r="J45" i="1" s="1"/>
  <c r="E51" i="1"/>
  <c r="E45" i="1" s="1"/>
  <c r="H45" i="1"/>
  <c r="J33" i="1"/>
  <c r="E33" i="1"/>
  <c r="E14" i="1" s="1"/>
  <c r="E13" i="1" s="1"/>
  <c r="I14" i="1"/>
  <c r="D14" i="1"/>
  <c r="D13" i="1" s="1"/>
  <c r="G33" i="1"/>
  <c r="F33" i="1" s="1"/>
  <c r="K33" i="1" s="1"/>
  <c r="G24" i="1"/>
  <c r="G16" i="1"/>
  <c r="F71" i="1"/>
  <c r="K71" i="1" s="1"/>
  <c r="F48" i="1"/>
  <c r="K48" i="1" s="1"/>
  <c r="G56" i="1"/>
  <c r="F56" i="1" s="1"/>
  <c r="K56" i="1" s="1"/>
  <c r="G42" i="1"/>
  <c r="F42" i="1" s="1"/>
  <c r="K42" i="1" s="1"/>
  <c r="G38" i="1"/>
  <c r="F38" i="1" s="1"/>
  <c r="K38" i="1" s="1"/>
  <c r="G63" i="1"/>
  <c r="F63" i="1" s="1"/>
  <c r="K63" i="1" s="1"/>
  <c r="F21" i="3" l="1"/>
  <c r="K21" i="3" s="1"/>
  <c r="G20" i="3"/>
  <c r="F20" i="3" s="1"/>
  <c r="K20" i="3" s="1"/>
  <c r="G13" i="3"/>
  <c r="F14" i="3"/>
  <c r="K14" i="3" s="1"/>
  <c r="J12" i="2"/>
  <c r="J11" i="2" s="1"/>
  <c r="D12" i="2"/>
  <c r="D11" i="2" s="1"/>
  <c r="F15" i="2"/>
  <c r="K15" i="2" s="1"/>
  <c r="G14" i="2"/>
  <c r="F23" i="2"/>
  <c r="K23" i="2" s="1"/>
  <c r="G22" i="2"/>
  <c r="F22" i="2" s="1"/>
  <c r="K22" i="2" s="1"/>
  <c r="G44" i="2"/>
  <c r="F44" i="2" s="1"/>
  <c r="K44" i="2" s="1"/>
  <c r="F45" i="2"/>
  <c r="K45" i="2" s="1"/>
  <c r="F63" i="2"/>
  <c r="K63" i="2" s="1"/>
  <c r="G62" i="2"/>
  <c r="F62" i="2" s="1"/>
  <c r="K62" i="2" s="1"/>
  <c r="H11" i="1"/>
  <c r="H12" i="1"/>
  <c r="E11" i="1"/>
  <c r="E12" i="1"/>
  <c r="J13" i="1"/>
  <c r="G23" i="1"/>
  <c r="F23" i="1" s="1"/>
  <c r="K23" i="1" s="1"/>
  <c r="F24" i="1"/>
  <c r="K24" i="1" s="1"/>
  <c r="I13" i="1"/>
  <c r="D11" i="1"/>
  <c r="D12" i="1"/>
  <c r="F46" i="1"/>
  <c r="K46" i="1" s="1"/>
  <c r="F16" i="1"/>
  <c r="K16" i="1" s="1"/>
  <c r="G15" i="1"/>
  <c r="G51" i="1"/>
  <c r="F51" i="1" s="1"/>
  <c r="K51" i="1" s="1"/>
  <c r="G66" i="1"/>
  <c r="F66" i="1" s="1"/>
  <c r="K66" i="1" s="1"/>
  <c r="F67" i="1"/>
  <c r="K67" i="1" s="1"/>
  <c r="G12" i="3" l="1"/>
  <c r="F13" i="3"/>
  <c r="K13" i="3" s="1"/>
  <c r="F14" i="2"/>
  <c r="K14" i="2" s="1"/>
  <c r="G13" i="2"/>
  <c r="I11" i="1"/>
  <c r="I12" i="1"/>
  <c r="G45" i="1"/>
  <c r="F45" i="1" s="1"/>
  <c r="K45" i="1" s="1"/>
  <c r="F15" i="1"/>
  <c r="K15" i="1" s="1"/>
  <c r="G14" i="1"/>
  <c r="J11" i="1"/>
  <c r="J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F13" i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<sst xmlns="http://schemas.openxmlformats.org/spreadsheetml/2006/main" count="489" uniqueCount="257">
  <si>
    <t>CENTRALIZAT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</si>
  <si>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</si>
  <si>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</si>
  <si>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</si>
  <si>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</si>
  <si>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</si>
  <si>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</si>
  <si>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</si>
  <si>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</si>
  <si>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</si>
  <si>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</si>
  <si>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</si>
  <si>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</si>
  <si>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</si>
  <si>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</si>
  <si>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</si>
  <si>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</si>
  <si>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</si>
  <si>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</si>
  <si>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</si>
  <si>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</si>
  <si>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</si>
  <si>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</si>
  <si>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</si>
  <si>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</si>
  <si>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</si>
  <si>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</si>
  <si>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</si>
  <si>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</si>
  <si>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</si>
  <si>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</si>
  <si>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</si>
  <si>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</si>
  <si>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</si>
  <si>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</si>
  <si>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</si>
  <si>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</si>
  <si>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</si>
  <si>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</si>
  <si>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</si>
  <si>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</si>
  <si>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</si>
  <si>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</si>
  <si>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</si>
  <si>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</si>
  <si>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</si>
  <si>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</si>
  <si>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</si>
  <si>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</si>
  <si>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</si>
  <si>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</si>
  <si>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</si>
  <si>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</si>
  <si>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</si>
  <si>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</si>
  <si>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</si>
  <si>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</si>
  <si>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</si>
  <si>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</si>
  <si>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</si>
  <si>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</si>
  <si>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</si>
  <si>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</si>
  <si>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</si>
  <si>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</si>
  <si>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</si>
  <si>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</si>
  <si>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</si>
  <si>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</si>
  <si>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</si>
  <si>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</si>
  <si>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</si>
  <si>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</si>
  <si>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</si>
  <si>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</si>
  <si>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</si>
  <si>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</si>
  <si>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</si>
  <si>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</si>
  <si>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</si>
  <si>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</si>
  <si>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</si>
  <si>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</si>
  <si>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</si>
  <si>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</si>
  <si>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</si>
  <si>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</si>
  <si>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</si>
  <si>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</si>
  <si>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</si>
  <si>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</si>
  <si>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</si>
  <si>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</si>
  <si>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</si>
  <si>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</si>
  <si>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</si>
  <si>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</si>
  <si>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</si>
  <si>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</si>
  <si>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</si>
  <si>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</si>
  <si>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</si>
  <si>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</si>
  <si>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</si>
  <si>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</si>
  <si>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</si>
  <si>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</si>
  <si>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</si>
  <si>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</si>
  <si>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</si>
  <si>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</si>
  <si>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</si>
  <si>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</si>
  <si>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</si>
  <si>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</si>
  <si>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</si>
  <si>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</si>
  <si>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</si>
  <si>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</si>
  <si>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</si>
  <si>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</si>
  <si>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</si>
  <si>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</si>
  <si>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</si>
  <si>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</si>
  <si>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</si>
  <si>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</si>
  <si>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</si>
  <si>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</si>
  <si>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</si>
  <si>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</si>
  <si>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</si>
  <si>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</si>
  <si>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</si>
  <si>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</si>
  <si>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</si>
  <si>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68</t>
  </si>
  <si>
    <t>Alte venituri din proprietate</t>
  </si>
  <si>
    <t>30.02.50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</si>
  <si>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</si>
  <si>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</si>
  <si>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</si>
  <si>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</si>
  <si>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</si>
  <si>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</si>
  <si>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</si>
  <si>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</si>
  <si>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</si>
  <si>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</si>
  <si>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</si>
  <si>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</si>
  <si>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82</t>
  </si>
  <si>
    <t>Alte venituri din prestari de servicii si alte activitati</t>
  </si>
  <si>
    <t>33.02.50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</si>
  <si>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</si>
  <si>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</si>
  <si>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</si>
  <si>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</si>
  <si>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</si>
  <si>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</si>
  <si>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</si>
  <si>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</si>
  <si>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</si>
  <si>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</si>
  <si>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</si>
  <si>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</si>
  <si>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100</t>
  </si>
  <si>
    <t>Venituri din recuperarea cheltuielilor efectuate în cursul procesului de executare silită</t>
  </si>
  <si>
    <t>36.02.14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</si>
  <si>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</si>
  <si>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</si>
  <si>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</si>
  <si>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</si>
  <si>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</si>
  <si>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</si>
  <si>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</si>
  <si>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</si>
  <si>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</si>
  <si>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</si>
  <si>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</si>
  <si>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</si>
  <si>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</si>
  <si>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</si>
  <si>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</si>
  <si>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</si>
  <si>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</si>
  <si>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</si>
  <si>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</si>
  <si>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</si>
  <si>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</si>
  <si>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</si>
  <si>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</si>
  <si>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</si>
  <si>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</si>
  <si>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</si>
  <si>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</si>
  <si>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</si>
  <si>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</si>
  <si>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</si>
  <si>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216</t>
  </si>
  <si>
    <t>Alocări de sume din PNRR aferente asistenţei financiare nerambursabile ( cod 42.02.88 01 la 42.02.88.03)</t>
  </si>
  <si>
    <t>42.02.88</t>
  </si>
  <si>
    <t>217</t>
  </si>
  <si>
    <t>Fonduri europene nerambursabile</t>
  </si>
  <si>
    <t>42.02.88.01</t>
  </si>
  <si>
    <t>219</t>
  </si>
  <si>
    <t>Sume aferente TVA</t>
  </si>
  <si>
    <t>42.02.88.03</t>
  </si>
  <si>
    <t>235</t>
  </si>
  <si>
    <t>Subventii de la alte administratii (cod. 43.02.01+43.02.04+43.02.07+43.02.08+43.02.20+43.02.21)</t>
  </si>
  <si>
    <t>43.02</t>
  </si>
  <si>
    <t>251</t>
  </si>
  <si>
    <t>Sume alocate din sumele obţinute în urma scoaterii la licitaţie a certificatelor de emisii de gaze cu efect de seră pentru finanţarea proiectelor de investiţii</t>
  </si>
  <si>
    <t>43.02.44</t>
  </si>
  <si>
    <t>ORDONATOR DE CREDITE,</t>
  </si>
  <si>
    <t>BITU GHEORGHE</t>
  </si>
  <si>
    <t>.</t>
  </si>
  <si>
    <t>CONTABIL,</t>
  </si>
  <si>
    <t>MANZU MARICELA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</si>
  <si>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</si>
  <si>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</si>
  <si>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</si>
  <si>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</si>
  <si>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</si>
  <si>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</si>
  <si>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</si>
  <si>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</si>
  <si>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</si>
  <si>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</si>
  <si>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51</t>
  </si>
  <si>
    <t>52</t>
  </si>
  <si>
    <t>59</t>
  </si>
  <si>
    <t>62</t>
  </si>
  <si>
    <t>66</t>
  </si>
  <si>
    <t>69</t>
  </si>
  <si>
    <t>70</t>
  </si>
  <si>
    <t>78</t>
  </si>
  <si>
    <t>84</t>
  </si>
  <si>
    <t>85</t>
  </si>
  <si>
    <t>91</t>
  </si>
  <si>
    <t>97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</si>
  <si>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</si>
  <si>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</si>
  <si>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</si>
  <si>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</si>
  <si>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</si>
  <si>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</si>
  <si>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</si>
  <si>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</si>
  <si>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</si>
  <si>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Cont de executie - Venituri - Bugetul local - sectiunea dezvoltare</t>
  </si>
  <si>
    <t>VENITURILE SECŢIUNII DE DEZVOLTARE - TOTAL</t>
  </si>
  <si>
    <t>7</t>
  </si>
  <si>
    <t>17</t>
  </si>
  <si>
    <t>18</t>
  </si>
  <si>
    <t>90</t>
  </si>
  <si>
    <t>106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</si>
</sst>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CA7A8-7A8C-4635-A5E2-33133CB7E0FC}">
  <dimension ref="A1:T15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D13+D63+D66</f>
        <v>6194067</v>
      </c>
      <c r="E11" s="11">
        <f>E13+E63+E66</f>
        <v>5060467</v>
      </c>
      <c r="F11" s="11">
        <f>G11+H11</f>
        <v>4316265</v>
      </c>
      <c r="G11" s="11">
        <f>G13+G63+G66</f>
        <v>584094</v>
      </c>
      <c r="H11" s="11">
        <f>H13+H63+H66</f>
        <v>3732171</v>
      </c>
      <c r="I11" s="11">
        <f>I13+I63+I66</f>
        <v>3576307</v>
      </c>
      <c r="J11" s="11">
        <f>J13+J63+J66</f>
        <v>0</v>
      </c>
      <c r="K11" s="11">
        <f>F11-I11-J11</f>
        <v>739958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2065600</v>
      </c>
      <c r="E12" s="11">
        <f>E13-E34</f>
        <v>1599000</v>
      </c>
      <c r="F12" s="11">
        <f>G12+H12</f>
        <v>1848449</v>
      </c>
      <c r="G12" s="11">
        <f>G13-G34</f>
        <v>584094</v>
      </c>
      <c r="H12" s="11">
        <f>H13-H34</f>
        <v>1264355</v>
      </c>
      <c r="I12" s="11">
        <f>I13-I34</f>
        <v>1108491</v>
      </c>
      <c r="J12" s="11">
        <f>J13-J34</f>
        <v>0</v>
      </c>
      <c r="K12" s="11">
        <f>F12-I12-J12</f>
        <v>739958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4761600</v>
      </c>
      <c r="E13" s="11">
        <f>E14+E45</f>
        <v>3660000</v>
      </c>
      <c r="F13" s="11">
        <f>G13+H13</f>
        <v>3748161</v>
      </c>
      <c r="G13" s="11">
        <f>G14+G45</f>
        <v>584094</v>
      </c>
      <c r="H13" s="11">
        <f>H14+H45</f>
        <v>3164067</v>
      </c>
      <c r="I13" s="11">
        <f>I14+I45</f>
        <v>3008203</v>
      </c>
      <c r="J13" s="11">
        <f>J14+J45</f>
        <v>0</v>
      </c>
      <c r="K13" s="11">
        <f>F13-I13-J13</f>
        <v>739958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D15+D23+D33+D42</f>
        <v>4334600</v>
      </c>
      <c r="E14" s="11">
        <f>E15+E23+E33+E42</f>
        <v>3294300</v>
      </c>
      <c r="F14" s="11">
        <f>G14+H14</f>
        <v>3359130</v>
      </c>
      <c r="G14" s="11">
        <f>G15+G23+G33+G42</f>
        <v>458116</v>
      </c>
      <c r="H14" s="11">
        <f>H15+H23+H33+H42</f>
        <v>2901014</v>
      </c>
      <c r="I14" s="11">
        <f>I15+I23+I33+I42</f>
        <v>2814601</v>
      </c>
      <c r="J14" s="11">
        <f>J15+J23+J33+J42</f>
        <v>0</v>
      </c>
      <c r="K14" s="11">
        <f>F14-I14-J14</f>
        <v>544529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906000</v>
      </c>
      <c r="E15" s="11">
        <f>+E16</f>
        <v>681000</v>
      </c>
      <c r="F15" s="11">
        <f>G15+H15</f>
        <v>685327</v>
      </c>
      <c r="G15" s="11">
        <f>+G16</f>
        <v>0</v>
      </c>
      <c r="H15" s="11">
        <f>+H16</f>
        <v>685327</v>
      </c>
      <c r="I15" s="11">
        <f>+I16</f>
        <v>685327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906000</v>
      </c>
      <c r="E16" s="11">
        <f>E17+E19</f>
        <v>681000</v>
      </c>
      <c r="F16" s="11">
        <f>G16+H16</f>
        <v>685327</v>
      </c>
      <c r="G16" s="11">
        <f>G17+G19</f>
        <v>0</v>
      </c>
      <c r="H16" s="11">
        <f>H17+H19</f>
        <v>685327</v>
      </c>
      <c r="I16" s="11">
        <f>I17+I19</f>
        <v>685327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0</v>
      </c>
      <c r="E17" s="11">
        <f>+E18</f>
        <v>0</v>
      </c>
      <c r="F17" s="11">
        <f>G17+H17</f>
        <v>5768</v>
      </c>
      <c r="G17" s="11">
        <f>+G18</f>
        <v>0</v>
      </c>
      <c r="H17" s="11">
        <f>+H18</f>
        <v>5768</v>
      </c>
      <c r="I17" s="11">
        <f>+I18</f>
        <v>5768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0</v>
      </c>
      <c r="E18" s="11">
        <v>0</v>
      </c>
      <c r="F18" s="11">
        <f>G18+H18</f>
        <v>5768</v>
      </c>
      <c r="G18" s="11">
        <v>0</v>
      </c>
      <c r="H18" s="11">
        <v>5768</v>
      </c>
      <c r="I18" s="11">
        <v>5768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906000</v>
      </c>
      <c r="E19" s="11">
        <f>E20+E21+E22</f>
        <v>681000</v>
      </c>
      <c r="F19" s="11">
        <f>G19+H19</f>
        <v>679559</v>
      </c>
      <c r="G19" s="11">
        <f>G20+G21+G22</f>
        <v>0</v>
      </c>
      <c r="H19" s="11">
        <f>H20+H21+H22</f>
        <v>679559</v>
      </c>
      <c r="I19" s="11">
        <f>I20+I21+I22</f>
        <v>679559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207000</v>
      </c>
      <c r="E20" s="11">
        <v>156000</v>
      </c>
      <c r="F20" s="11">
        <f>G20+H20</f>
        <v>136296</v>
      </c>
      <c r="G20" s="11">
        <v>0</v>
      </c>
      <c r="H20" s="11">
        <v>136296</v>
      </c>
      <c r="I20" s="11">
        <v>136296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215000</v>
      </c>
      <c r="E21" s="11">
        <v>162000</v>
      </c>
      <c r="F21" s="11">
        <f>G21+H21</f>
        <v>156790</v>
      </c>
      <c r="G21" s="11">
        <v>0</v>
      </c>
      <c r="H21" s="11">
        <v>156790</v>
      </c>
      <c r="I21" s="11">
        <v>156790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484000</v>
      </c>
      <c r="E22" s="11">
        <v>363000</v>
      </c>
      <c r="F22" s="11">
        <f>G22+H22</f>
        <v>386473</v>
      </c>
      <c r="G22" s="11">
        <v>0</v>
      </c>
      <c r="H22" s="11">
        <v>386473</v>
      </c>
      <c r="I22" s="11">
        <v>386473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556600</v>
      </c>
      <c r="E23" s="11">
        <f>E24</f>
        <v>419900</v>
      </c>
      <c r="F23" s="11">
        <f>G23+H23</f>
        <v>604781</v>
      </c>
      <c r="G23" s="11">
        <f>G24</f>
        <v>375247</v>
      </c>
      <c r="H23" s="11">
        <f>H24</f>
        <v>229534</v>
      </c>
      <c r="I23" s="11">
        <f>I24</f>
        <v>177530</v>
      </c>
      <c r="J23" s="11">
        <f>J24</f>
        <v>0</v>
      </c>
      <c r="K23" s="11">
        <f>F23-I23-J23</f>
        <v>427251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556600</v>
      </c>
      <c r="E24" s="11">
        <f>E25+E28+E32</f>
        <v>419900</v>
      </c>
      <c r="F24" s="11">
        <f>G24+H24</f>
        <v>604781</v>
      </c>
      <c r="G24" s="11">
        <f>G25+G28+G32</f>
        <v>375247</v>
      </c>
      <c r="H24" s="11">
        <f>H25+H28+H32</f>
        <v>229534</v>
      </c>
      <c r="I24" s="11">
        <f>I25+I28+I32</f>
        <v>177530</v>
      </c>
      <c r="J24" s="11">
        <f>J25+J28+J32</f>
        <v>0</v>
      </c>
      <c r="K24" s="11">
        <f>F24-I24-J24</f>
        <v>427251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64000</v>
      </c>
      <c r="E25" s="11">
        <f>E26+E27</f>
        <v>49000</v>
      </c>
      <c r="F25" s="11">
        <f>G25+H25</f>
        <v>64262</v>
      </c>
      <c r="G25" s="11">
        <f>G26+G27</f>
        <v>38222</v>
      </c>
      <c r="H25" s="11">
        <f>H26+H27</f>
        <v>26040</v>
      </c>
      <c r="I25" s="11">
        <f>I26+I27</f>
        <v>25899</v>
      </c>
      <c r="J25" s="11">
        <f>J26+J27</f>
        <v>0</v>
      </c>
      <c r="K25" s="11">
        <f>F25-I25-J25</f>
        <v>38363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48000</v>
      </c>
      <c r="E26" s="11">
        <v>37000</v>
      </c>
      <c r="F26" s="11">
        <f>G26+H26</f>
        <v>48486</v>
      </c>
      <c r="G26" s="11">
        <v>27938</v>
      </c>
      <c r="H26" s="11">
        <v>20548</v>
      </c>
      <c r="I26" s="11">
        <v>14326</v>
      </c>
      <c r="J26" s="11">
        <v>0</v>
      </c>
      <c r="K26" s="11">
        <f>F26-I26-J26</f>
        <v>34160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16000</v>
      </c>
      <c r="E27" s="11">
        <v>12000</v>
      </c>
      <c r="F27" s="11">
        <f>G27+H27</f>
        <v>15776</v>
      </c>
      <c r="G27" s="11">
        <v>10284</v>
      </c>
      <c r="H27" s="11">
        <v>5492</v>
      </c>
      <c r="I27" s="11">
        <v>11573</v>
      </c>
      <c r="J27" s="11">
        <v>0</v>
      </c>
      <c r="K27" s="11">
        <f>F27-I27-J27</f>
        <v>4203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492500</v>
      </c>
      <c r="E28" s="11">
        <f>E29+E30+E31</f>
        <v>370800</v>
      </c>
      <c r="F28" s="11">
        <f>G28+H28</f>
        <v>538621</v>
      </c>
      <c r="G28" s="11">
        <f>G29+G30+G31</f>
        <v>336964</v>
      </c>
      <c r="H28" s="11">
        <f>H29+H30+H31</f>
        <v>201657</v>
      </c>
      <c r="I28" s="11">
        <f>I29+I30+I31</f>
        <v>149733</v>
      </c>
      <c r="J28" s="11">
        <f>J29+J30+J31</f>
        <v>0</v>
      </c>
      <c r="K28" s="11">
        <f>F28-I28-J28</f>
        <v>388888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113300</v>
      </c>
      <c r="E29" s="11">
        <v>84000</v>
      </c>
      <c r="F29" s="11">
        <f>G29+H29</f>
        <v>147777</v>
      </c>
      <c r="G29" s="11">
        <v>90715</v>
      </c>
      <c r="H29" s="11">
        <v>57062</v>
      </c>
      <c r="I29" s="11">
        <v>38918</v>
      </c>
      <c r="J29" s="11">
        <v>0</v>
      </c>
      <c r="K29" s="11">
        <f>F29-I29-J29</f>
        <v>108859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1800</v>
      </c>
      <c r="E30" s="11">
        <v>1800</v>
      </c>
      <c r="F30" s="11">
        <f>G30+H30</f>
        <v>1811</v>
      </c>
      <c r="G30" s="11">
        <v>1095</v>
      </c>
      <c r="H30" s="11">
        <v>716</v>
      </c>
      <c r="I30" s="11">
        <v>525</v>
      </c>
      <c r="J30" s="11">
        <v>0</v>
      </c>
      <c r="K30" s="11">
        <f>F30-I30-J30</f>
        <v>1286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377400</v>
      </c>
      <c r="E31" s="11">
        <v>285000</v>
      </c>
      <c r="F31" s="11">
        <f>G31+H31</f>
        <v>389033</v>
      </c>
      <c r="G31" s="11">
        <v>245154</v>
      </c>
      <c r="H31" s="11">
        <v>143879</v>
      </c>
      <c r="I31" s="11">
        <v>110290</v>
      </c>
      <c r="J31" s="11">
        <v>0</v>
      </c>
      <c r="K31" s="11">
        <f>F31-I31-J31</f>
        <v>278743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100</v>
      </c>
      <c r="E32" s="11">
        <v>100</v>
      </c>
      <c r="F32" s="11">
        <f>G32+H32</f>
        <v>1898</v>
      </c>
      <c r="G32" s="11">
        <v>61</v>
      </c>
      <c r="H32" s="11">
        <v>1837</v>
      </c>
      <c r="I32" s="11">
        <v>1898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2871500</v>
      </c>
      <c r="E33" s="11">
        <f>E34+E38</f>
        <v>2192900</v>
      </c>
      <c r="F33" s="11">
        <f>G33+H33</f>
        <v>2062405</v>
      </c>
      <c r="G33" s="11">
        <f>G34+G38</f>
        <v>82562</v>
      </c>
      <c r="H33" s="11">
        <f>H34+H38</f>
        <v>1979843</v>
      </c>
      <c r="I33" s="11">
        <f>I34+I38</f>
        <v>1945478</v>
      </c>
      <c r="J33" s="11">
        <f>J34+J38</f>
        <v>0</v>
      </c>
      <c r="K33" s="11">
        <f>F33-I33-J33</f>
        <v>116927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2696000</v>
      </c>
      <c r="E34" s="11">
        <f>+E35+E36+E37</f>
        <v>2061000</v>
      </c>
      <c r="F34" s="11">
        <f>G34+H34</f>
        <v>1899712</v>
      </c>
      <c r="G34" s="11">
        <f>+G35+G36+G37</f>
        <v>0</v>
      </c>
      <c r="H34" s="11">
        <f>+H35+H36+H37</f>
        <v>1899712</v>
      </c>
      <c r="I34" s="11">
        <f>+I35+I36+I37</f>
        <v>1899712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1451000</v>
      </c>
      <c r="E35" s="11">
        <v>1110000</v>
      </c>
      <c r="F35" s="11">
        <f>G35+H35</f>
        <v>979712</v>
      </c>
      <c r="G35" s="11">
        <v>0</v>
      </c>
      <c r="H35" s="11">
        <v>979712</v>
      </c>
      <c r="I35" s="11">
        <v>979712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40000</v>
      </c>
      <c r="E36" s="11">
        <v>31000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1205000</v>
      </c>
      <c r="E37" s="11">
        <v>920000</v>
      </c>
      <c r="F37" s="11">
        <f>G37+H37</f>
        <v>920000</v>
      </c>
      <c r="G37" s="11">
        <v>0</v>
      </c>
      <c r="H37" s="11">
        <v>920000</v>
      </c>
      <c r="I37" s="11">
        <v>920000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</f>
        <v>175500</v>
      </c>
      <c r="E38" s="11">
        <f>E39</f>
        <v>131900</v>
      </c>
      <c r="F38" s="11">
        <f>G38+H38</f>
        <v>162693</v>
      </c>
      <c r="G38" s="11">
        <f>G39</f>
        <v>82562</v>
      </c>
      <c r="H38" s="11">
        <f>H39</f>
        <v>80131</v>
      </c>
      <c r="I38" s="11">
        <f>I39</f>
        <v>45766</v>
      </c>
      <c r="J38" s="11">
        <f>J39</f>
        <v>0</v>
      </c>
      <c r="K38" s="11">
        <f>F38-I38-J38</f>
        <v>116927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175500</v>
      </c>
      <c r="E39" s="11">
        <f>E40+E41</f>
        <v>131900</v>
      </c>
      <c r="F39" s="11">
        <f>G39+H39</f>
        <v>162693</v>
      </c>
      <c r="G39" s="11">
        <f>G40+G41</f>
        <v>82562</v>
      </c>
      <c r="H39" s="11">
        <f>H40+H41</f>
        <v>80131</v>
      </c>
      <c r="I39" s="11">
        <f>I40+I41</f>
        <v>45766</v>
      </c>
      <c r="J39" s="11">
        <f>J40+J41</f>
        <v>0</v>
      </c>
      <c r="K39" s="11">
        <f>F39-I39-J39</f>
        <v>116927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172000</v>
      </c>
      <c r="E40" s="11">
        <v>129000</v>
      </c>
      <c r="F40" s="11">
        <f>G40+H40</f>
        <v>159265</v>
      </c>
      <c r="G40" s="11">
        <v>81299</v>
      </c>
      <c r="H40" s="11">
        <v>77966</v>
      </c>
      <c r="I40" s="11">
        <v>45363</v>
      </c>
      <c r="J40" s="11">
        <v>0</v>
      </c>
      <c r="K40" s="11">
        <f>F40-I40-J40</f>
        <v>113902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3500</v>
      </c>
      <c r="E41" s="11">
        <v>2900</v>
      </c>
      <c r="F41" s="11">
        <f>G41+H41</f>
        <v>3428</v>
      </c>
      <c r="G41" s="11">
        <v>1263</v>
      </c>
      <c r="H41" s="11">
        <v>2165</v>
      </c>
      <c r="I41" s="11">
        <v>403</v>
      </c>
      <c r="J41" s="11">
        <v>0</v>
      </c>
      <c r="K41" s="11">
        <f>F41-I41-J41</f>
        <v>3025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500</v>
      </c>
      <c r="E42" s="11">
        <f>E43</f>
        <v>500</v>
      </c>
      <c r="F42" s="11">
        <f>G42+H42</f>
        <v>6617</v>
      </c>
      <c r="G42" s="11">
        <f>G43</f>
        <v>307</v>
      </c>
      <c r="H42" s="11">
        <f>H43</f>
        <v>6310</v>
      </c>
      <c r="I42" s="11">
        <f>I43</f>
        <v>6266</v>
      </c>
      <c r="J42" s="11">
        <f>J43</f>
        <v>0</v>
      </c>
      <c r="K42" s="11">
        <f>F42-I42-J42</f>
        <v>351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500</v>
      </c>
      <c r="E43" s="11">
        <f>E44</f>
        <v>500</v>
      </c>
      <c r="F43" s="11">
        <f>G43+H43</f>
        <v>6617</v>
      </c>
      <c r="G43" s="11">
        <f>G44</f>
        <v>307</v>
      </c>
      <c r="H43" s="11">
        <f>H44</f>
        <v>6310</v>
      </c>
      <c r="I43" s="11">
        <f>I44</f>
        <v>6266</v>
      </c>
      <c r="J43" s="11">
        <f>J44</f>
        <v>0</v>
      </c>
      <c r="K43" s="11">
        <f>F43-I43-J43</f>
        <v>351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500</v>
      </c>
      <c r="E44" s="11">
        <v>500</v>
      </c>
      <c r="F44" s="11">
        <f>G44+H44</f>
        <v>6617</v>
      </c>
      <c r="G44" s="11">
        <v>307</v>
      </c>
      <c r="H44" s="11">
        <v>6310</v>
      </c>
      <c r="I44" s="11">
        <v>6266</v>
      </c>
      <c r="J44" s="11">
        <v>0</v>
      </c>
      <c r="K44" s="11">
        <f>F44-I44-J44</f>
        <v>351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D46+D51</f>
        <v>427000</v>
      </c>
      <c r="E45" s="11">
        <f>E46+E51</f>
        <v>365700</v>
      </c>
      <c r="F45" s="11">
        <f>G45+H45</f>
        <v>389031</v>
      </c>
      <c r="G45" s="11">
        <f>G46+G51</f>
        <v>125978</v>
      </c>
      <c r="H45" s="11">
        <f>H46+H51</f>
        <v>263053</v>
      </c>
      <c r="I45" s="11">
        <f>I46+I51</f>
        <v>193602</v>
      </c>
      <c r="J45" s="11">
        <f>J46+J51</f>
        <v>0</v>
      </c>
      <c r="K45" s="11">
        <f>F45-I45-J45</f>
        <v>195429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7000</v>
      </c>
      <c r="E46" s="11">
        <f>E47</f>
        <v>6000</v>
      </c>
      <c r="F46" s="11">
        <f>G46+H46</f>
        <v>27708</v>
      </c>
      <c r="G46" s="11">
        <f>G47</f>
        <v>3947</v>
      </c>
      <c r="H46" s="11">
        <f>H47</f>
        <v>23761</v>
      </c>
      <c r="I46" s="11">
        <f>I47</f>
        <v>13119</v>
      </c>
      <c r="J46" s="11">
        <f>J47</f>
        <v>0</v>
      </c>
      <c r="K46" s="11">
        <f>F46-I46-J46</f>
        <v>14589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+D48+D50</f>
        <v>7000</v>
      </c>
      <c r="E47" s="11">
        <f>+E48+E50</f>
        <v>6000</v>
      </c>
      <c r="F47" s="11">
        <f>G47+H47</f>
        <v>27708</v>
      </c>
      <c r="G47" s="11">
        <f>+G48+G50</f>
        <v>3947</v>
      </c>
      <c r="H47" s="11">
        <f>+H48+H50</f>
        <v>23761</v>
      </c>
      <c r="I47" s="11">
        <f>+I48+I50</f>
        <v>13119</v>
      </c>
      <c r="J47" s="11">
        <f>+J48+J50</f>
        <v>0</v>
      </c>
      <c r="K47" s="11">
        <f>F47-I47-J47</f>
        <v>14589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0</v>
      </c>
      <c r="E48" s="11">
        <f>+E49</f>
        <v>0</v>
      </c>
      <c r="F48" s="11">
        <f>G48+H48</f>
        <v>16340</v>
      </c>
      <c r="G48" s="11">
        <f>+G49</f>
        <v>0</v>
      </c>
      <c r="H48" s="11">
        <f>+H49</f>
        <v>16340</v>
      </c>
      <c r="I48" s="11">
        <f>+I49</f>
        <v>7614</v>
      </c>
      <c r="J48" s="11">
        <f>+J49</f>
        <v>0</v>
      </c>
      <c r="K48" s="11">
        <f>F48-I48-J48</f>
        <v>8726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0</v>
      </c>
      <c r="E49" s="11">
        <v>0</v>
      </c>
      <c r="F49" s="11">
        <f>G49+H49</f>
        <v>16340</v>
      </c>
      <c r="G49" s="11">
        <v>0</v>
      </c>
      <c r="H49" s="11">
        <v>16340</v>
      </c>
      <c r="I49" s="11">
        <v>7614</v>
      </c>
      <c r="J49" s="11">
        <v>0</v>
      </c>
      <c r="K49" s="11">
        <f>F49-I49-J49</f>
        <v>8726</v>
      </c>
    </row>
    <row r="50" spans="1:11" s="6" customFormat="1" x14ac:dyDescent="0.25">
      <c r="A50" s="10" t="s">
        <v>136</v>
      </c>
      <c r="B50" s="10" t="s">
        <v>137</v>
      </c>
      <c r="C50" s="10" t="s">
        <v>138</v>
      </c>
      <c r="D50" s="11">
        <v>7000</v>
      </c>
      <c r="E50" s="11">
        <v>6000</v>
      </c>
      <c r="F50" s="11">
        <f>G50+H50</f>
        <v>11368</v>
      </c>
      <c r="G50" s="11">
        <v>3947</v>
      </c>
      <c r="H50" s="11">
        <v>7421</v>
      </c>
      <c r="I50" s="11">
        <v>5505</v>
      </c>
      <c r="J50" s="11">
        <v>0</v>
      </c>
      <c r="K50" s="11">
        <f>F50-I50-J50</f>
        <v>5863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D52+D56+D59</f>
        <v>420000</v>
      </c>
      <c r="E51" s="11">
        <f>E52+E56+E59</f>
        <v>359700</v>
      </c>
      <c r="F51" s="11">
        <f>G51+H51</f>
        <v>361323</v>
      </c>
      <c r="G51" s="11">
        <f>G52+G56+G59</f>
        <v>122031</v>
      </c>
      <c r="H51" s="11">
        <f>H52+H56+H59</f>
        <v>239292</v>
      </c>
      <c r="I51" s="11">
        <f>I52+I56+I59</f>
        <v>180483</v>
      </c>
      <c r="J51" s="11">
        <f>J52+J56+J59</f>
        <v>0</v>
      </c>
      <c r="K51" s="11">
        <f>F51-I51-J51</f>
        <v>180840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D53+D54+D55</f>
        <v>339500</v>
      </c>
      <c r="E52" s="11">
        <f>E53+E54+E55</f>
        <v>299200</v>
      </c>
      <c r="F52" s="11">
        <f>G52+H52</f>
        <v>257261</v>
      </c>
      <c r="G52" s="11">
        <f>G53+G54+G55</f>
        <v>44388</v>
      </c>
      <c r="H52" s="11">
        <f>H53+H54+H55</f>
        <v>212873</v>
      </c>
      <c r="I52" s="11">
        <f>I53+I54+I55</f>
        <v>150494</v>
      </c>
      <c r="J52" s="11">
        <f>J53+J54+J55</f>
        <v>0</v>
      </c>
      <c r="K52" s="11">
        <f>F52-I52-J52</f>
        <v>106767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175600</v>
      </c>
      <c r="E53" s="11">
        <v>175600</v>
      </c>
      <c r="F53" s="11">
        <f>G53+H53</f>
        <v>34887</v>
      </c>
      <c r="G53" s="11">
        <v>0</v>
      </c>
      <c r="H53" s="11">
        <v>34887</v>
      </c>
      <c r="I53" s="11">
        <v>33468</v>
      </c>
      <c r="J53" s="11">
        <v>0</v>
      </c>
      <c r="K53" s="11">
        <f>F53-I53-J53</f>
        <v>1419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600</v>
      </c>
      <c r="E54" s="11">
        <v>600</v>
      </c>
      <c r="F54" s="11">
        <f>G54+H54</f>
        <v>2074</v>
      </c>
      <c r="G54" s="11">
        <v>574</v>
      </c>
      <c r="H54" s="11">
        <v>1500</v>
      </c>
      <c r="I54" s="11">
        <v>1528</v>
      </c>
      <c r="J54" s="11">
        <v>0</v>
      </c>
      <c r="K54" s="11">
        <f>F54-I54-J54</f>
        <v>546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163300</v>
      </c>
      <c r="E55" s="11">
        <v>123000</v>
      </c>
      <c r="F55" s="11">
        <f>G55+H55</f>
        <v>220300</v>
      </c>
      <c r="G55" s="11">
        <v>43814</v>
      </c>
      <c r="H55" s="11">
        <v>176486</v>
      </c>
      <c r="I55" s="11">
        <v>115498</v>
      </c>
      <c r="J55" s="11">
        <v>0</v>
      </c>
      <c r="K55" s="11">
        <f>F55-I55-J55</f>
        <v>104802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80000</v>
      </c>
      <c r="E56" s="11">
        <f>E57</f>
        <v>60000</v>
      </c>
      <c r="F56" s="11">
        <f>G56+H56</f>
        <v>103323</v>
      </c>
      <c r="G56" s="11">
        <f>G57</f>
        <v>77194</v>
      </c>
      <c r="H56" s="11">
        <f>H57</f>
        <v>26129</v>
      </c>
      <c r="I56" s="11">
        <f>I57</f>
        <v>29812</v>
      </c>
      <c r="J56" s="11">
        <f>J57</f>
        <v>0</v>
      </c>
      <c r="K56" s="11">
        <f>F56-I56-J56</f>
        <v>73511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80000</v>
      </c>
      <c r="E57" s="11">
        <f>E58</f>
        <v>60000</v>
      </c>
      <c r="F57" s="11">
        <f>G57+H57</f>
        <v>103323</v>
      </c>
      <c r="G57" s="11">
        <f>G58</f>
        <v>77194</v>
      </c>
      <c r="H57" s="11">
        <f>H58</f>
        <v>26129</v>
      </c>
      <c r="I57" s="11">
        <f>I58</f>
        <v>29812</v>
      </c>
      <c r="J57" s="11">
        <f>J58</f>
        <v>0</v>
      </c>
      <c r="K57" s="11">
        <f>F57-I57-J57</f>
        <v>73511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80000</v>
      </c>
      <c r="E58" s="11">
        <v>60000</v>
      </c>
      <c r="F58" s="11">
        <f>G58+H58</f>
        <v>103323</v>
      </c>
      <c r="G58" s="11">
        <v>77194</v>
      </c>
      <c r="H58" s="11">
        <v>26129</v>
      </c>
      <c r="I58" s="11">
        <v>29812</v>
      </c>
      <c r="J58" s="11">
        <v>0</v>
      </c>
      <c r="K58" s="11">
        <f>F58-I58-J58</f>
        <v>73511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500</v>
      </c>
      <c r="E59" s="11">
        <f>+E60</f>
        <v>500</v>
      </c>
      <c r="F59" s="11">
        <f>G59+H59</f>
        <v>739</v>
      </c>
      <c r="G59" s="11">
        <f>+G60</f>
        <v>449</v>
      </c>
      <c r="H59" s="11">
        <f>+H60</f>
        <v>290</v>
      </c>
      <c r="I59" s="11">
        <f>+I60</f>
        <v>177</v>
      </c>
      <c r="J59" s="11">
        <f>+J60</f>
        <v>0</v>
      </c>
      <c r="K59" s="11">
        <f>F59-I59-J59</f>
        <v>562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500</v>
      </c>
      <c r="E60" s="11">
        <v>500</v>
      </c>
      <c r="F60" s="11">
        <f>G60+H60</f>
        <v>739</v>
      </c>
      <c r="G60" s="11">
        <v>449</v>
      </c>
      <c r="H60" s="11">
        <v>290</v>
      </c>
      <c r="I60" s="11">
        <v>177</v>
      </c>
      <c r="J60" s="11">
        <v>0</v>
      </c>
      <c r="K60" s="11">
        <f>F60-I60-J60</f>
        <v>562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-365600</v>
      </c>
      <c r="E61" s="11">
        <v>-320600</v>
      </c>
      <c r="F61" s="11">
        <f>G61+H61</f>
        <v>-272339</v>
      </c>
      <c r="G61" s="11">
        <v>0</v>
      </c>
      <c r="H61" s="11">
        <v>-272339</v>
      </c>
      <c r="I61" s="11">
        <v>-272339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365600</v>
      </c>
      <c r="E62" s="11">
        <v>320600</v>
      </c>
      <c r="F62" s="11">
        <f>G62+H62</f>
        <v>272339</v>
      </c>
      <c r="G62" s="11">
        <v>0</v>
      </c>
      <c r="H62" s="11">
        <v>272339</v>
      </c>
      <c r="I62" s="11">
        <v>272339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185993</v>
      </c>
      <c r="E63" s="11">
        <f>E64</f>
        <v>185993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185993</v>
      </c>
      <c r="E64" s="11">
        <f>+E65</f>
        <v>185993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185993</v>
      </c>
      <c r="E65" s="11">
        <v>185993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1246474</v>
      </c>
      <c r="E66" s="11">
        <f>E67</f>
        <v>1214474</v>
      </c>
      <c r="F66" s="11">
        <f>G66+H66</f>
        <v>568104</v>
      </c>
      <c r="G66" s="11">
        <f>G67</f>
        <v>0</v>
      </c>
      <c r="H66" s="11">
        <f>H67</f>
        <v>568104</v>
      </c>
      <c r="I66" s="11">
        <f>I67</f>
        <v>568104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D68+D74</f>
        <v>1246474</v>
      </c>
      <c r="E67" s="11">
        <f>E68+E74</f>
        <v>1214474</v>
      </c>
      <c r="F67" s="11">
        <f>G67+H67</f>
        <v>568104</v>
      </c>
      <c r="G67" s="11">
        <f>G68+G74</f>
        <v>0</v>
      </c>
      <c r="H67" s="11">
        <f>H68+H74</f>
        <v>568104</v>
      </c>
      <c r="I67" s="11">
        <f>I68+I74</f>
        <v>568104</v>
      </c>
      <c r="J67" s="11">
        <f>J68+J74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</f>
        <v>779964</v>
      </c>
      <c r="E68" s="11">
        <f>+E69+E70+E71</f>
        <v>747964</v>
      </c>
      <c r="F68" s="11">
        <f>G68+H68</f>
        <v>101598</v>
      </c>
      <c r="G68" s="11">
        <f>+G69+G70+G71</f>
        <v>0</v>
      </c>
      <c r="H68" s="11">
        <f>+H69+H70+H71</f>
        <v>101598</v>
      </c>
      <c r="I68" s="11">
        <f>+I69+I70+I71</f>
        <v>101598</v>
      </c>
      <c r="J68" s="11">
        <f>+J69+J70+J71</f>
        <v>0</v>
      </c>
      <c r="K68" s="11">
        <f>F68-I68-J68</f>
        <v>0</v>
      </c>
    </row>
    <row r="69" spans="1:12" s="6" customFormat="1" ht="43.5" x14ac:dyDescent="0.25">
      <c r="A69" s="10" t="s">
        <v>193</v>
      </c>
      <c r="B69" s="10" t="s">
        <v>194</v>
      </c>
      <c r="C69" s="10" t="s">
        <v>195</v>
      </c>
      <c r="D69" s="11">
        <v>69000</v>
      </c>
      <c r="E69" s="11">
        <v>54000</v>
      </c>
      <c r="F69" s="11">
        <f>G69+H69</f>
        <v>54060</v>
      </c>
      <c r="G69" s="11">
        <v>0</v>
      </c>
      <c r="H69" s="11">
        <v>54060</v>
      </c>
      <c r="I69" s="11">
        <v>54060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69400</v>
      </c>
      <c r="E70" s="11">
        <v>52400</v>
      </c>
      <c r="F70" s="11">
        <f>G70+H70</f>
        <v>47538</v>
      </c>
      <c r="G70" s="11">
        <v>0</v>
      </c>
      <c r="H70" s="11">
        <v>47538</v>
      </c>
      <c r="I70" s="11">
        <v>47538</v>
      </c>
      <c r="J70" s="11">
        <v>0</v>
      </c>
      <c r="K70" s="11">
        <f>F70-I70-J70</f>
        <v>0</v>
      </c>
    </row>
    <row r="71" spans="1:12" s="6" customFormat="1" ht="33" x14ac:dyDescent="0.25">
      <c r="A71" s="10" t="s">
        <v>199</v>
      </c>
      <c r="B71" s="10" t="s">
        <v>200</v>
      </c>
      <c r="C71" s="10" t="s">
        <v>201</v>
      </c>
      <c r="D71" s="11">
        <f>D72+D73</f>
        <v>641564</v>
      </c>
      <c r="E71" s="11">
        <f>E72+E73</f>
        <v>641564</v>
      </c>
      <c r="F71" s="11">
        <f>G71+H71</f>
        <v>0</v>
      </c>
      <c r="G71" s="11">
        <f>G72+G73</f>
        <v>0</v>
      </c>
      <c r="H71" s="11">
        <f>H72+H73</f>
        <v>0</v>
      </c>
      <c r="I71" s="11">
        <f>I72+I73</f>
        <v>0</v>
      </c>
      <c r="J71" s="11">
        <f>J72+J73</f>
        <v>0</v>
      </c>
      <c r="K71" s="11">
        <f>F71-I71-J71</f>
        <v>0</v>
      </c>
    </row>
    <row r="72" spans="1:12" s="6" customFormat="1" x14ac:dyDescent="0.25">
      <c r="A72" s="10" t="s">
        <v>202</v>
      </c>
      <c r="B72" s="10" t="s">
        <v>203</v>
      </c>
      <c r="C72" s="10" t="s">
        <v>204</v>
      </c>
      <c r="D72" s="11">
        <v>539112</v>
      </c>
      <c r="E72" s="11">
        <v>539112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x14ac:dyDescent="0.25">
      <c r="A73" s="10" t="s">
        <v>205</v>
      </c>
      <c r="B73" s="10" t="s">
        <v>206</v>
      </c>
      <c r="C73" s="10" t="s">
        <v>207</v>
      </c>
      <c r="D73" s="11">
        <v>102452</v>
      </c>
      <c r="E73" s="11">
        <v>102452</v>
      </c>
      <c r="F73" s="11">
        <f>G73+H73</f>
        <v>0</v>
      </c>
      <c r="G73" s="11">
        <v>0</v>
      </c>
      <c r="H73" s="11">
        <v>0</v>
      </c>
      <c r="I73" s="11">
        <v>0</v>
      </c>
      <c r="J73" s="11">
        <v>0</v>
      </c>
      <c r="K73" s="11">
        <f>F73-I73-J73</f>
        <v>0</v>
      </c>
    </row>
    <row r="74" spans="1:12" s="6" customFormat="1" ht="33" x14ac:dyDescent="0.25">
      <c r="A74" s="10" t="s">
        <v>208</v>
      </c>
      <c r="B74" s="10" t="s">
        <v>209</v>
      </c>
      <c r="C74" s="10" t="s">
        <v>210</v>
      </c>
      <c r="D74" s="11">
        <f>+D75</f>
        <v>466510</v>
      </c>
      <c r="E74" s="11">
        <f>+E75</f>
        <v>466510</v>
      </c>
      <c r="F74" s="11">
        <f>G74+H74</f>
        <v>466506</v>
      </c>
      <c r="G74" s="11">
        <f>+G75</f>
        <v>0</v>
      </c>
      <c r="H74" s="11">
        <f>+H75</f>
        <v>466506</v>
      </c>
      <c r="I74" s="11">
        <f>+I75</f>
        <v>466506</v>
      </c>
      <c r="J74" s="11">
        <f>+J75</f>
        <v>0</v>
      </c>
      <c r="K74" s="11">
        <f>F74-I74-J74</f>
        <v>0</v>
      </c>
    </row>
    <row r="75" spans="1:12" s="6" customFormat="1" ht="43.5" x14ac:dyDescent="0.25">
      <c r="A75" s="10" t="s">
        <v>211</v>
      </c>
      <c r="B75" s="10" t="s">
        <v>212</v>
      </c>
      <c r="C75" s="10" t="s">
        <v>213</v>
      </c>
      <c r="D75" s="11">
        <v>466510</v>
      </c>
      <c r="E75" s="11">
        <v>466510</v>
      </c>
      <c r="F75" s="11">
        <f>G75+H75</f>
        <v>466506</v>
      </c>
      <c r="G75" s="11">
        <v>0</v>
      </c>
      <c r="H75" s="11">
        <v>466506</v>
      </c>
      <c r="I75" s="11">
        <v>466506</v>
      </c>
      <c r="J75" s="11">
        <v>0</v>
      </c>
      <c r="K75" s="11">
        <f>F75-I75-J75</f>
        <v>0</v>
      </c>
    </row>
    <row r="76" spans="1:12" s="6" customFormat="1" x14ac:dyDescent="0.25">
      <c r="A76" s="8"/>
      <c r="B76" s="8"/>
      <c r="C76" s="8"/>
      <c r="D76" s="9"/>
      <c r="E76" s="9"/>
      <c r="F76" s="9"/>
      <c r="G76" s="9"/>
      <c r="H76" s="9"/>
      <c r="I76" s="9"/>
      <c r="J76" s="9"/>
      <c r="K76" s="9"/>
    </row>
    <row r="77" spans="1:12" x14ac:dyDescent="0.25">
      <c r="A77" s="13" t="s">
        <v>214</v>
      </c>
      <c r="B77" s="13"/>
      <c r="C77" s="13"/>
      <c r="D77" s="13"/>
      <c r="E77" s="13" t="s">
        <v>216</v>
      </c>
      <c r="F77" s="13"/>
      <c r="G77" s="13"/>
      <c r="H77" s="13"/>
      <c r="I77" s="13" t="s">
        <v>217</v>
      </c>
      <c r="J77" s="13"/>
      <c r="K77" s="13"/>
      <c r="L77" s="13"/>
    </row>
    <row r="78" spans="1:12" x14ac:dyDescent="0.25">
      <c r="A78" s="3" t="s">
        <v>215</v>
      </c>
      <c r="B78" s="3"/>
      <c r="C78" s="3"/>
      <c r="D78" s="3"/>
      <c r="E78" s="3" t="s">
        <v>216</v>
      </c>
      <c r="F78" s="3"/>
      <c r="G78" s="3"/>
      <c r="H78" s="3"/>
      <c r="I78" s="3" t="s">
        <v>218</v>
      </c>
      <c r="J78" s="3"/>
      <c r="K78" s="3"/>
      <c r="L78" s="3"/>
    </row>
    <row r="153" spans="1:20" x14ac:dyDescent="0.25">
      <c r="A153" s="12"/>
      <c r="B153" s="12"/>
      <c r="C153" s="12"/>
      <c r="D153" s="12"/>
      <c r="I153" s="12"/>
      <c r="J153" s="12"/>
      <c r="K153" s="12"/>
      <c r="L153" s="12"/>
      <c r="Q153" s="12"/>
      <c r="R153" s="12"/>
      <c r="S153" s="12"/>
      <c r="T153" s="12"/>
    </row>
  </sheetData>
  <mergeCells count="22">
    <mergeCell ref="A77:D77"/>
    <mergeCell ref="A78:D78"/>
    <mergeCell ref="E77:H77"/>
    <mergeCell ref="E78:H78"/>
    <mergeCell ref="I77:L77"/>
    <mergeCell ref="I78:L7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D9C963-ABE5-4C61-B710-DA8D9A05088D}">
  <dimension ref="A1:T135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219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220</v>
      </c>
      <c r="C11" s="10" t="s">
        <v>21</v>
      </c>
      <c r="D11" s="11">
        <f>D12+D62</f>
        <v>4534400</v>
      </c>
      <c r="E11" s="11">
        <f>E12+E62</f>
        <v>3445800</v>
      </c>
      <c r="F11" s="11">
        <f>G11+H11</f>
        <v>3577420</v>
      </c>
      <c r="G11" s="11">
        <f>G12+G62</f>
        <v>584094</v>
      </c>
      <c r="H11" s="11">
        <f>H12+H62</f>
        <v>2993326</v>
      </c>
      <c r="I11" s="11">
        <f>I12+I62</f>
        <v>2837462</v>
      </c>
      <c r="J11" s="11">
        <f>J12+J62</f>
        <v>0</v>
      </c>
      <c r="K11" s="11">
        <f>F11-I11-J11</f>
        <v>739958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4396000</v>
      </c>
      <c r="E12" s="11">
        <f>E13+E44</f>
        <v>3339400</v>
      </c>
      <c r="F12" s="11">
        <f>G12+H12</f>
        <v>3475822</v>
      </c>
      <c r="G12" s="11">
        <f>G13+G44</f>
        <v>584094</v>
      </c>
      <c r="H12" s="11">
        <f>H13+H44</f>
        <v>2891728</v>
      </c>
      <c r="I12" s="11">
        <f>I13+I44</f>
        <v>2735864</v>
      </c>
      <c r="J12" s="11">
        <f>J13+J44</f>
        <v>0</v>
      </c>
      <c r="K12" s="11">
        <f>F12-I12-J12</f>
        <v>739958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D14+D22+D32+D41</f>
        <v>4334600</v>
      </c>
      <c r="E13" s="11">
        <f>E14+E22+E32+E41</f>
        <v>3294300</v>
      </c>
      <c r="F13" s="11">
        <f>G13+H13</f>
        <v>3359130</v>
      </c>
      <c r="G13" s="11">
        <f>G14+G22+G32+G41</f>
        <v>458116</v>
      </c>
      <c r="H13" s="11">
        <f>H14+H22+H32+H41</f>
        <v>2901014</v>
      </c>
      <c r="I13" s="11">
        <f>I14+I22+I32+I41</f>
        <v>2814601</v>
      </c>
      <c r="J13" s="11">
        <f>J14+J22+J32+J41</f>
        <v>0</v>
      </c>
      <c r="K13" s="11">
        <f>F13-I13-J13</f>
        <v>544529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906000</v>
      </c>
      <c r="E14" s="11">
        <f>+E15</f>
        <v>681000</v>
      </c>
      <c r="F14" s="11">
        <f>G14+H14</f>
        <v>685327</v>
      </c>
      <c r="G14" s="11">
        <f>+G15</f>
        <v>0</v>
      </c>
      <c r="H14" s="11">
        <f>+H15</f>
        <v>685327</v>
      </c>
      <c r="I14" s="11">
        <f>+I15</f>
        <v>685327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221</v>
      </c>
      <c r="B15" s="10" t="s">
        <v>35</v>
      </c>
      <c r="C15" s="10" t="s">
        <v>36</v>
      </c>
      <c r="D15" s="11">
        <f>D16+D18</f>
        <v>906000</v>
      </c>
      <c r="E15" s="11">
        <f>E16+E18</f>
        <v>681000</v>
      </c>
      <c r="F15" s="11">
        <f>G15+H15</f>
        <v>685327</v>
      </c>
      <c r="G15" s="11">
        <f>G16+G18</f>
        <v>0</v>
      </c>
      <c r="H15" s="11">
        <f>H16+H18</f>
        <v>685327</v>
      </c>
      <c r="I15" s="11">
        <f>I16+I18</f>
        <v>685327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0</v>
      </c>
      <c r="E16" s="11">
        <f>+E17</f>
        <v>0</v>
      </c>
      <c r="F16" s="11">
        <f>G16+H16</f>
        <v>5768</v>
      </c>
      <c r="G16" s="11">
        <f>+G17</f>
        <v>0</v>
      </c>
      <c r="H16" s="11">
        <f>+H17</f>
        <v>5768</v>
      </c>
      <c r="I16" s="11">
        <f>+I17</f>
        <v>5768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222</v>
      </c>
      <c r="B17" s="10" t="s">
        <v>41</v>
      </c>
      <c r="C17" s="10" t="s">
        <v>42</v>
      </c>
      <c r="D17" s="11">
        <v>0</v>
      </c>
      <c r="E17" s="11">
        <v>0</v>
      </c>
      <c r="F17" s="11">
        <f>G17+H17</f>
        <v>5768</v>
      </c>
      <c r="G17" s="11">
        <v>0</v>
      </c>
      <c r="H17" s="11">
        <v>5768</v>
      </c>
      <c r="I17" s="11">
        <v>5768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906000</v>
      </c>
      <c r="E18" s="11">
        <f>E19+E20+E21</f>
        <v>681000</v>
      </c>
      <c r="F18" s="11">
        <f>G18+H18</f>
        <v>679559</v>
      </c>
      <c r="G18" s="11">
        <f>G19+G20+G21</f>
        <v>0</v>
      </c>
      <c r="H18" s="11">
        <f>H19+H20+H21</f>
        <v>679559</v>
      </c>
      <c r="I18" s="11">
        <f>I19+I20+I21</f>
        <v>679559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207000</v>
      </c>
      <c r="E19" s="11">
        <v>156000</v>
      </c>
      <c r="F19" s="11">
        <f>G19+H19</f>
        <v>136296</v>
      </c>
      <c r="G19" s="11">
        <v>0</v>
      </c>
      <c r="H19" s="11">
        <v>136296</v>
      </c>
      <c r="I19" s="11">
        <v>136296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215000</v>
      </c>
      <c r="E20" s="11">
        <v>162000</v>
      </c>
      <c r="F20" s="11">
        <f>G20+H20</f>
        <v>156790</v>
      </c>
      <c r="G20" s="11">
        <v>0</v>
      </c>
      <c r="H20" s="11">
        <v>156790</v>
      </c>
      <c r="I20" s="11">
        <v>156790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484000</v>
      </c>
      <c r="E21" s="11">
        <v>363000</v>
      </c>
      <c r="F21" s="11">
        <f>G21+H21</f>
        <v>386473</v>
      </c>
      <c r="G21" s="11">
        <v>0</v>
      </c>
      <c r="H21" s="11">
        <v>386473</v>
      </c>
      <c r="I21" s="11">
        <v>386473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223</v>
      </c>
      <c r="B22" s="10" t="s">
        <v>56</v>
      </c>
      <c r="C22" s="10" t="s">
        <v>57</v>
      </c>
      <c r="D22" s="11">
        <f>D23</f>
        <v>556600</v>
      </c>
      <c r="E22" s="11">
        <f>E23</f>
        <v>419900</v>
      </c>
      <c r="F22" s="11">
        <f>G22+H22</f>
        <v>604781</v>
      </c>
      <c r="G22" s="11">
        <f>G23</f>
        <v>375247</v>
      </c>
      <c r="H22" s="11">
        <f>H23</f>
        <v>229534</v>
      </c>
      <c r="I22" s="11">
        <f>I23</f>
        <v>177530</v>
      </c>
      <c r="J22" s="11">
        <f>J23</f>
        <v>0</v>
      </c>
      <c r="K22" s="11">
        <f>F22-I22-J22</f>
        <v>427251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556600</v>
      </c>
      <c r="E23" s="11">
        <f>E24+E27+E31</f>
        <v>419900</v>
      </c>
      <c r="F23" s="11">
        <f>G23+H23</f>
        <v>604781</v>
      </c>
      <c r="G23" s="11">
        <f>G24+G27+G31</f>
        <v>375247</v>
      </c>
      <c r="H23" s="11">
        <f>H24+H27+H31</f>
        <v>229534</v>
      </c>
      <c r="I23" s="11">
        <f>I24+I27+I31</f>
        <v>177530</v>
      </c>
      <c r="J23" s="11">
        <f>J24+J27+J31</f>
        <v>0</v>
      </c>
      <c r="K23" s="11">
        <f>F23-I23-J23</f>
        <v>427251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64000</v>
      </c>
      <c r="E24" s="11">
        <f>E25+E26</f>
        <v>49000</v>
      </c>
      <c r="F24" s="11">
        <f>G24+H24</f>
        <v>64262</v>
      </c>
      <c r="G24" s="11">
        <f>G25+G26</f>
        <v>38222</v>
      </c>
      <c r="H24" s="11">
        <f>H25+H26</f>
        <v>26040</v>
      </c>
      <c r="I24" s="11">
        <f>I25+I26</f>
        <v>25899</v>
      </c>
      <c r="J24" s="11">
        <f>J25+J26</f>
        <v>0</v>
      </c>
      <c r="K24" s="11">
        <f>F24-I24-J24</f>
        <v>38363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48000</v>
      </c>
      <c r="E25" s="11">
        <v>37000</v>
      </c>
      <c r="F25" s="11">
        <f>G25+H25</f>
        <v>48486</v>
      </c>
      <c r="G25" s="11">
        <v>27938</v>
      </c>
      <c r="H25" s="11">
        <v>20548</v>
      </c>
      <c r="I25" s="11">
        <v>14326</v>
      </c>
      <c r="J25" s="11">
        <v>0</v>
      </c>
      <c r="K25" s="11">
        <f>F25-I25-J25</f>
        <v>34160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16000</v>
      </c>
      <c r="E26" s="11">
        <v>12000</v>
      </c>
      <c r="F26" s="11">
        <f>G26+H26</f>
        <v>15776</v>
      </c>
      <c r="G26" s="11">
        <v>10284</v>
      </c>
      <c r="H26" s="11">
        <v>5492</v>
      </c>
      <c r="I26" s="11">
        <v>11573</v>
      </c>
      <c r="J26" s="11">
        <v>0</v>
      </c>
      <c r="K26" s="11">
        <f>F26-I26-J26</f>
        <v>4203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492500</v>
      </c>
      <c r="E27" s="11">
        <f>E28+E29+E30</f>
        <v>370800</v>
      </c>
      <c r="F27" s="11">
        <f>G27+H27</f>
        <v>538621</v>
      </c>
      <c r="G27" s="11">
        <f>G28+G29+G30</f>
        <v>336964</v>
      </c>
      <c r="H27" s="11">
        <f>H28+H29+H30</f>
        <v>201657</v>
      </c>
      <c r="I27" s="11">
        <f>I28+I29+I30</f>
        <v>149733</v>
      </c>
      <c r="J27" s="11">
        <f>J28+J29+J30</f>
        <v>0</v>
      </c>
      <c r="K27" s="11">
        <f>F27-I27-J27</f>
        <v>388888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113300</v>
      </c>
      <c r="E28" s="11">
        <v>84000</v>
      </c>
      <c r="F28" s="11">
        <f>G28+H28</f>
        <v>147777</v>
      </c>
      <c r="G28" s="11">
        <v>90715</v>
      </c>
      <c r="H28" s="11">
        <v>57062</v>
      </c>
      <c r="I28" s="11">
        <v>38918</v>
      </c>
      <c r="J28" s="11">
        <v>0</v>
      </c>
      <c r="K28" s="11">
        <f>F28-I28-J28</f>
        <v>108859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1800</v>
      </c>
      <c r="E29" s="11">
        <v>1800</v>
      </c>
      <c r="F29" s="11">
        <f>G29+H29</f>
        <v>1811</v>
      </c>
      <c r="G29" s="11">
        <v>1095</v>
      </c>
      <c r="H29" s="11">
        <v>716</v>
      </c>
      <c r="I29" s="11">
        <v>525</v>
      </c>
      <c r="J29" s="11">
        <v>0</v>
      </c>
      <c r="K29" s="11">
        <f>F29-I29-J29</f>
        <v>1286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377400</v>
      </c>
      <c r="E30" s="11">
        <v>285000</v>
      </c>
      <c r="F30" s="11">
        <f>G30+H30</f>
        <v>389033</v>
      </c>
      <c r="G30" s="11">
        <v>245154</v>
      </c>
      <c r="H30" s="11">
        <v>143879</v>
      </c>
      <c r="I30" s="11">
        <v>110290</v>
      </c>
      <c r="J30" s="11">
        <v>0</v>
      </c>
      <c r="K30" s="11">
        <f>F30-I30-J30</f>
        <v>278743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100</v>
      </c>
      <c r="E31" s="11">
        <v>100</v>
      </c>
      <c r="F31" s="11">
        <f>G31+H31</f>
        <v>1898</v>
      </c>
      <c r="G31" s="11">
        <v>61</v>
      </c>
      <c r="H31" s="11">
        <v>1837</v>
      </c>
      <c r="I31" s="11">
        <v>1898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224</v>
      </c>
      <c r="B32" s="10" t="s">
        <v>86</v>
      </c>
      <c r="C32" s="10" t="s">
        <v>87</v>
      </c>
      <c r="D32" s="11">
        <f>D33+D37</f>
        <v>2871500</v>
      </c>
      <c r="E32" s="11">
        <f>E33+E37</f>
        <v>2192900</v>
      </c>
      <c r="F32" s="11">
        <f>G32+H32</f>
        <v>2062405</v>
      </c>
      <c r="G32" s="11">
        <f>G33+G37</f>
        <v>82562</v>
      </c>
      <c r="H32" s="11">
        <f>H33+H37</f>
        <v>1979843</v>
      </c>
      <c r="I32" s="11">
        <f>I33+I37</f>
        <v>1945478</v>
      </c>
      <c r="J32" s="11">
        <f>J33+J37</f>
        <v>0</v>
      </c>
      <c r="K32" s="11">
        <f>F32-I32-J32</f>
        <v>116927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2696000</v>
      </c>
      <c r="E33" s="11">
        <f>+E34+E35+E36</f>
        <v>2061000</v>
      </c>
      <c r="F33" s="11">
        <f>G33+H33</f>
        <v>1899712</v>
      </c>
      <c r="G33" s="11">
        <f>+G34+G35+G36</f>
        <v>0</v>
      </c>
      <c r="H33" s="11">
        <f>+H34+H35+H36</f>
        <v>1899712</v>
      </c>
      <c r="I33" s="11">
        <f>+I34+I35+I36</f>
        <v>1899712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225</v>
      </c>
      <c r="B34" s="10" t="s">
        <v>92</v>
      </c>
      <c r="C34" s="10" t="s">
        <v>93</v>
      </c>
      <c r="D34" s="11">
        <v>1451000</v>
      </c>
      <c r="E34" s="11">
        <v>1110000</v>
      </c>
      <c r="F34" s="11">
        <f>G34+H34</f>
        <v>979712</v>
      </c>
      <c r="G34" s="11">
        <v>0</v>
      </c>
      <c r="H34" s="11">
        <v>979712</v>
      </c>
      <c r="I34" s="11">
        <v>979712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226</v>
      </c>
      <c r="B35" s="10" t="s">
        <v>95</v>
      </c>
      <c r="C35" s="10" t="s">
        <v>96</v>
      </c>
      <c r="D35" s="11">
        <v>40000</v>
      </c>
      <c r="E35" s="11">
        <v>31000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1205000</v>
      </c>
      <c r="E36" s="11">
        <v>920000</v>
      </c>
      <c r="F36" s="11">
        <f>G36+H36</f>
        <v>920000</v>
      </c>
      <c r="G36" s="11">
        <v>0</v>
      </c>
      <c r="H36" s="11">
        <v>920000</v>
      </c>
      <c r="I36" s="11">
        <v>920000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227</v>
      </c>
      <c r="B37" s="10" t="s">
        <v>101</v>
      </c>
      <c r="C37" s="10" t="s">
        <v>102</v>
      </c>
      <c r="D37" s="11">
        <f>D38</f>
        <v>175500</v>
      </c>
      <c r="E37" s="11">
        <f>E38</f>
        <v>131900</v>
      </c>
      <c r="F37" s="11">
        <f>G37+H37</f>
        <v>162693</v>
      </c>
      <c r="G37" s="11">
        <f>G38</f>
        <v>82562</v>
      </c>
      <c r="H37" s="11">
        <f>H38</f>
        <v>80131</v>
      </c>
      <c r="I37" s="11">
        <f>I38</f>
        <v>45766</v>
      </c>
      <c r="J37" s="11">
        <f>J38</f>
        <v>0</v>
      </c>
      <c r="K37" s="11">
        <f>F37-I37-J37</f>
        <v>116927</v>
      </c>
    </row>
    <row r="38" spans="1:11" s="6" customFormat="1" ht="22.5" x14ac:dyDescent="0.25">
      <c r="A38" s="10" t="s">
        <v>228</v>
      </c>
      <c r="B38" s="10" t="s">
        <v>104</v>
      </c>
      <c r="C38" s="10" t="s">
        <v>105</v>
      </c>
      <c r="D38" s="11">
        <f>D39+D40</f>
        <v>175500</v>
      </c>
      <c r="E38" s="11">
        <f>E39+E40</f>
        <v>131900</v>
      </c>
      <c r="F38" s="11">
        <f>G38+H38</f>
        <v>162693</v>
      </c>
      <c r="G38" s="11">
        <f>G39+G40</f>
        <v>82562</v>
      </c>
      <c r="H38" s="11">
        <f>H39+H40</f>
        <v>80131</v>
      </c>
      <c r="I38" s="11">
        <f>I39+I40</f>
        <v>45766</v>
      </c>
      <c r="J38" s="11">
        <f>J39+J40</f>
        <v>0</v>
      </c>
      <c r="K38" s="11">
        <f>F38-I38-J38</f>
        <v>116927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172000</v>
      </c>
      <c r="E39" s="11">
        <v>129000</v>
      </c>
      <c r="F39" s="11">
        <f>G39+H39</f>
        <v>159265</v>
      </c>
      <c r="G39" s="11">
        <v>81299</v>
      </c>
      <c r="H39" s="11">
        <v>77966</v>
      </c>
      <c r="I39" s="11">
        <v>45363</v>
      </c>
      <c r="J39" s="11">
        <v>0</v>
      </c>
      <c r="K39" s="11">
        <f>F39-I39-J39</f>
        <v>113902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3500</v>
      </c>
      <c r="E40" s="11">
        <v>2900</v>
      </c>
      <c r="F40" s="11">
        <f>G40+H40</f>
        <v>3428</v>
      </c>
      <c r="G40" s="11">
        <v>1263</v>
      </c>
      <c r="H40" s="11">
        <v>2165</v>
      </c>
      <c r="I40" s="11">
        <v>403</v>
      </c>
      <c r="J40" s="11">
        <v>0</v>
      </c>
      <c r="K40" s="11">
        <f>F40-I40-J40</f>
        <v>3025</v>
      </c>
    </row>
    <row r="41" spans="1:11" s="6" customFormat="1" ht="22.5" x14ac:dyDescent="0.25">
      <c r="A41" s="10" t="s">
        <v>229</v>
      </c>
      <c r="B41" s="10" t="s">
        <v>113</v>
      </c>
      <c r="C41" s="10" t="s">
        <v>114</v>
      </c>
      <c r="D41" s="11">
        <f>D42</f>
        <v>500</v>
      </c>
      <c r="E41" s="11">
        <f>E42</f>
        <v>500</v>
      </c>
      <c r="F41" s="11">
        <f>G41+H41</f>
        <v>6617</v>
      </c>
      <c r="G41" s="11">
        <f>G42</f>
        <v>307</v>
      </c>
      <c r="H41" s="11">
        <f>H42</f>
        <v>6310</v>
      </c>
      <c r="I41" s="11">
        <f>I42</f>
        <v>6266</v>
      </c>
      <c r="J41" s="11">
        <f>J42</f>
        <v>0</v>
      </c>
      <c r="K41" s="11">
        <f>F41-I41-J41</f>
        <v>351</v>
      </c>
    </row>
    <row r="42" spans="1:11" s="6" customFormat="1" x14ac:dyDescent="0.25">
      <c r="A42" s="10" t="s">
        <v>230</v>
      </c>
      <c r="B42" s="10" t="s">
        <v>116</v>
      </c>
      <c r="C42" s="10" t="s">
        <v>117</v>
      </c>
      <c r="D42" s="11">
        <f>D43</f>
        <v>500</v>
      </c>
      <c r="E42" s="11">
        <f>E43</f>
        <v>500</v>
      </c>
      <c r="F42" s="11">
        <f>G42+H42</f>
        <v>6617</v>
      </c>
      <c r="G42" s="11">
        <f>G43</f>
        <v>307</v>
      </c>
      <c r="H42" s="11">
        <f>H43</f>
        <v>6310</v>
      </c>
      <c r="I42" s="11">
        <f>I43</f>
        <v>6266</v>
      </c>
      <c r="J42" s="11">
        <f>J43</f>
        <v>0</v>
      </c>
      <c r="K42" s="11">
        <f>F42-I42-J42</f>
        <v>351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500</v>
      </c>
      <c r="E43" s="11">
        <v>500</v>
      </c>
      <c r="F43" s="11">
        <f>G43+H43</f>
        <v>6617</v>
      </c>
      <c r="G43" s="11">
        <v>307</v>
      </c>
      <c r="H43" s="11">
        <v>6310</v>
      </c>
      <c r="I43" s="11">
        <v>6266</v>
      </c>
      <c r="J43" s="11">
        <v>0</v>
      </c>
      <c r="K43" s="11">
        <f>F43-I43-J43</f>
        <v>351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D45+D50</f>
        <v>61400</v>
      </c>
      <c r="E44" s="11">
        <f>E45+E50</f>
        <v>45100</v>
      </c>
      <c r="F44" s="11">
        <f>G44+H44</f>
        <v>116692</v>
      </c>
      <c r="G44" s="11">
        <f>G45+G50</f>
        <v>125978</v>
      </c>
      <c r="H44" s="11">
        <f>H45+H50</f>
        <v>-9286</v>
      </c>
      <c r="I44" s="11">
        <f>I45+I50</f>
        <v>-78737</v>
      </c>
      <c r="J44" s="11">
        <f>J45+J50</f>
        <v>0</v>
      </c>
      <c r="K44" s="11">
        <f>F44-I44-J44</f>
        <v>195429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7000</v>
      </c>
      <c r="E45" s="11">
        <f>E46</f>
        <v>6000</v>
      </c>
      <c r="F45" s="11">
        <f>G45+H45</f>
        <v>27708</v>
      </c>
      <c r="G45" s="11">
        <f>G46</f>
        <v>3947</v>
      </c>
      <c r="H45" s="11">
        <f>H46</f>
        <v>23761</v>
      </c>
      <c r="I45" s="11">
        <f>I46</f>
        <v>13119</v>
      </c>
      <c r="J45" s="11">
        <f>J46</f>
        <v>0</v>
      </c>
      <c r="K45" s="11">
        <f>F45-I45-J45</f>
        <v>14589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+D47+D49</f>
        <v>7000</v>
      </c>
      <c r="E46" s="11">
        <f>+E47+E49</f>
        <v>6000</v>
      </c>
      <c r="F46" s="11">
        <f>G46+H46</f>
        <v>27708</v>
      </c>
      <c r="G46" s="11">
        <f>+G47+G49</f>
        <v>3947</v>
      </c>
      <c r="H46" s="11">
        <f>+H47+H49</f>
        <v>23761</v>
      </c>
      <c r="I46" s="11">
        <f>+I47+I49</f>
        <v>13119</v>
      </c>
      <c r="J46" s="11">
        <f>+J47+J49</f>
        <v>0</v>
      </c>
      <c r="K46" s="11">
        <f>F46-I46-J46</f>
        <v>14589</v>
      </c>
    </row>
    <row r="47" spans="1:11" s="6" customFormat="1" x14ac:dyDescent="0.25">
      <c r="A47" s="10" t="s">
        <v>231</v>
      </c>
      <c r="B47" s="10" t="s">
        <v>131</v>
      </c>
      <c r="C47" s="10" t="s">
        <v>132</v>
      </c>
      <c r="D47" s="11">
        <f>+D48</f>
        <v>0</v>
      </c>
      <c r="E47" s="11">
        <f>+E48</f>
        <v>0</v>
      </c>
      <c r="F47" s="11">
        <f>G47+H47</f>
        <v>16340</v>
      </c>
      <c r="G47" s="11">
        <f>+G48</f>
        <v>0</v>
      </c>
      <c r="H47" s="11">
        <f>+H48</f>
        <v>16340</v>
      </c>
      <c r="I47" s="11">
        <f>+I48</f>
        <v>7614</v>
      </c>
      <c r="J47" s="11">
        <f>+J48</f>
        <v>0</v>
      </c>
      <c r="K47" s="11">
        <f>F47-I47-J47</f>
        <v>8726</v>
      </c>
    </row>
    <row r="48" spans="1:11" s="6" customFormat="1" ht="22.5" x14ac:dyDescent="0.25">
      <c r="A48" s="10" t="s">
        <v>232</v>
      </c>
      <c r="B48" s="10" t="s">
        <v>134</v>
      </c>
      <c r="C48" s="10" t="s">
        <v>135</v>
      </c>
      <c r="D48" s="11">
        <v>0</v>
      </c>
      <c r="E48" s="11">
        <v>0</v>
      </c>
      <c r="F48" s="11">
        <f>G48+H48</f>
        <v>16340</v>
      </c>
      <c r="G48" s="11">
        <v>0</v>
      </c>
      <c r="H48" s="11">
        <v>16340</v>
      </c>
      <c r="I48" s="11">
        <v>7614</v>
      </c>
      <c r="J48" s="11">
        <v>0</v>
      </c>
      <c r="K48" s="11">
        <f>F48-I48-J48</f>
        <v>8726</v>
      </c>
    </row>
    <row r="49" spans="1:11" s="6" customFormat="1" x14ac:dyDescent="0.25">
      <c r="A49" s="10" t="s">
        <v>233</v>
      </c>
      <c r="B49" s="10" t="s">
        <v>137</v>
      </c>
      <c r="C49" s="10" t="s">
        <v>138</v>
      </c>
      <c r="D49" s="11">
        <v>7000</v>
      </c>
      <c r="E49" s="11">
        <v>6000</v>
      </c>
      <c r="F49" s="11">
        <f>G49+H49</f>
        <v>11368</v>
      </c>
      <c r="G49" s="11">
        <v>3947</v>
      </c>
      <c r="H49" s="11">
        <v>7421</v>
      </c>
      <c r="I49" s="11">
        <v>5505</v>
      </c>
      <c r="J49" s="11">
        <v>0</v>
      </c>
      <c r="K49" s="11">
        <f>F49-I49-J49</f>
        <v>5863</v>
      </c>
    </row>
    <row r="50" spans="1:11" s="6" customFormat="1" ht="22.5" x14ac:dyDescent="0.25">
      <c r="A50" s="10" t="s">
        <v>234</v>
      </c>
      <c r="B50" s="10" t="s">
        <v>140</v>
      </c>
      <c r="C50" s="10" t="s">
        <v>141</v>
      </c>
      <c r="D50" s="11">
        <f>D51+D55+D58+D60</f>
        <v>54400</v>
      </c>
      <c r="E50" s="11">
        <f>E51+E55+E58+E60</f>
        <v>39100</v>
      </c>
      <c r="F50" s="11">
        <f>G50+H50</f>
        <v>88984</v>
      </c>
      <c r="G50" s="11">
        <f>G51+G55+G58+G60</f>
        <v>122031</v>
      </c>
      <c r="H50" s="11">
        <f>H51+H55+H58+H60</f>
        <v>-33047</v>
      </c>
      <c r="I50" s="11">
        <f>I51+I55+I58+I60</f>
        <v>-91856</v>
      </c>
      <c r="J50" s="11">
        <f>J51+J55+J58+J60</f>
        <v>0</v>
      </c>
      <c r="K50" s="11">
        <f>F50-I50-J50</f>
        <v>180840</v>
      </c>
    </row>
    <row r="51" spans="1:11" s="6" customFormat="1" ht="43.5" x14ac:dyDescent="0.25">
      <c r="A51" s="10" t="s">
        <v>235</v>
      </c>
      <c r="B51" s="10" t="s">
        <v>143</v>
      </c>
      <c r="C51" s="10" t="s">
        <v>144</v>
      </c>
      <c r="D51" s="11">
        <f>D52+D53+D54</f>
        <v>339500</v>
      </c>
      <c r="E51" s="11">
        <f>E52+E53+E54</f>
        <v>299200</v>
      </c>
      <c r="F51" s="11">
        <f>G51+H51</f>
        <v>257261</v>
      </c>
      <c r="G51" s="11">
        <f>G52+G53+G54</f>
        <v>44388</v>
      </c>
      <c r="H51" s="11">
        <f>H52+H53+H54</f>
        <v>212873</v>
      </c>
      <c r="I51" s="11">
        <f>I52+I53+I54</f>
        <v>150494</v>
      </c>
      <c r="J51" s="11">
        <f>J52+J53+J54</f>
        <v>0</v>
      </c>
      <c r="K51" s="11">
        <f>F51-I51-J51</f>
        <v>106767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175600</v>
      </c>
      <c r="E52" s="11">
        <v>175600</v>
      </c>
      <c r="F52" s="11">
        <f>G52+H52</f>
        <v>34887</v>
      </c>
      <c r="G52" s="11">
        <v>0</v>
      </c>
      <c r="H52" s="11">
        <v>34887</v>
      </c>
      <c r="I52" s="11">
        <v>33468</v>
      </c>
      <c r="J52" s="11">
        <v>0</v>
      </c>
      <c r="K52" s="11">
        <f>F52-I52-J52</f>
        <v>1419</v>
      </c>
    </row>
    <row r="53" spans="1:11" s="6" customFormat="1" ht="22.5" x14ac:dyDescent="0.25">
      <c r="A53" s="10" t="s">
        <v>236</v>
      </c>
      <c r="B53" s="10" t="s">
        <v>149</v>
      </c>
      <c r="C53" s="10" t="s">
        <v>150</v>
      </c>
      <c r="D53" s="11">
        <v>600</v>
      </c>
      <c r="E53" s="11">
        <v>600</v>
      </c>
      <c r="F53" s="11">
        <f>G53+H53</f>
        <v>2074</v>
      </c>
      <c r="G53" s="11">
        <v>574</v>
      </c>
      <c r="H53" s="11">
        <v>1500</v>
      </c>
      <c r="I53" s="11">
        <v>1528</v>
      </c>
      <c r="J53" s="11">
        <v>0</v>
      </c>
      <c r="K53" s="11">
        <f>F53-I53-J53</f>
        <v>546</v>
      </c>
    </row>
    <row r="54" spans="1:11" s="6" customFormat="1" ht="22.5" x14ac:dyDescent="0.25">
      <c r="A54" s="10" t="s">
        <v>148</v>
      </c>
      <c r="B54" s="10" t="s">
        <v>152</v>
      </c>
      <c r="C54" s="10" t="s">
        <v>153</v>
      </c>
      <c r="D54" s="11">
        <v>163300</v>
      </c>
      <c r="E54" s="11">
        <v>123000</v>
      </c>
      <c r="F54" s="11">
        <f>G54+H54</f>
        <v>220300</v>
      </c>
      <c r="G54" s="11">
        <v>43814</v>
      </c>
      <c r="H54" s="11">
        <v>176486</v>
      </c>
      <c r="I54" s="11">
        <v>115498</v>
      </c>
      <c r="J54" s="11">
        <v>0</v>
      </c>
      <c r="K54" s="11">
        <f>F54-I54-J54</f>
        <v>104802</v>
      </c>
    </row>
    <row r="55" spans="1:11" s="6" customFormat="1" ht="22.5" x14ac:dyDescent="0.25">
      <c r="A55" s="10" t="s">
        <v>237</v>
      </c>
      <c r="B55" s="10" t="s">
        <v>155</v>
      </c>
      <c r="C55" s="10" t="s">
        <v>156</v>
      </c>
      <c r="D55" s="11">
        <f>D56</f>
        <v>80000</v>
      </c>
      <c r="E55" s="11">
        <f>E56</f>
        <v>60000</v>
      </c>
      <c r="F55" s="11">
        <f>G55+H55</f>
        <v>103323</v>
      </c>
      <c r="G55" s="11">
        <f>G56</f>
        <v>77194</v>
      </c>
      <c r="H55" s="11">
        <f>H56</f>
        <v>26129</v>
      </c>
      <c r="I55" s="11">
        <f>I56</f>
        <v>29812</v>
      </c>
      <c r="J55" s="11">
        <f>J56</f>
        <v>0</v>
      </c>
      <c r="K55" s="11">
        <f>F55-I55-J55</f>
        <v>73511</v>
      </c>
    </row>
    <row r="56" spans="1:11" s="6" customFormat="1" ht="22.5" x14ac:dyDescent="0.25">
      <c r="A56" s="10" t="s">
        <v>238</v>
      </c>
      <c r="B56" s="10" t="s">
        <v>158</v>
      </c>
      <c r="C56" s="10" t="s">
        <v>159</v>
      </c>
      <c r="D56" s="11">
        <f>D57</f>
        <v>80000</v>
      </c>
      <c r="E56" s="11">
        <f>E57</f>
        <v>60000</v>
      </c>
      <c r="F56" s="11">
        <f>G56+H56</f>
        <v>103323</v>
      </c>
      <c r="G56" s="11">
        <f>G57</f>
        <v>77194</v>
      </c>
      <c r="H56" s="11">
        <f>H57</f>
        <v>26129</v>
      </c>
      <c r="I56" s="11">
        <f>I57</f>
        <v>29812</v>
      </c>
      <c r="J56" s="11">
        <f>J57</f>
        <v>0</v>
      </c>
      <c r="K56" s="11">
        <f>F56-I56-J56</f>
        <v>73511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80000</v>
      </c>
      <c r="E57" s="11">
        <v>60000</v>
      </c>
      <c r="F57" s="11">
        <f>G57+H57</f>
        <v>103323</v>
      </c>
      <c r="G57" s="11">
        <v>77194</v>
      </c>
      <c r="H57" s="11">
        <v>26129</v>
      </c>
      <c r="I57" s="11">
        <v>29812</v>
      </c>
      <c r="J57" s="11">
        <v>0</v>
      </c>
      <c r="K57" s="11">
        <f>F57-I57-J57</f>
        <v>73511</v>
      </c>
    </row>
    <row r="58" spans="1:11" s="6" customFormat="1" ht="33" x14ac:dyDescent="0.25">
      <c r="A58" s="10" t="s">
        <v>239</v>
      </c>
      <c r="B58" s="10" t="s">
        <v>164</v>
      </c>
      <c r="C58" s="10" t="s">
        <v>165</v>
      </c>
      <c r="D58" s="11">
        <f>+D59</f>
        <v>500</v>
      </c>
      <c r="E58" s="11">
        <f>+E59</f>
        <v>500</v>
      </c>
      <c r="F58" s="11">
        <f>G58+H58</f>
        <v>739</v>
      </c>
      <c r="G58" s="11">
        <f>+G59</f>
        <v>449</v>
      </c>
      <c r="H58" s="11">
        <f>+H59</f>
        <v>290</v>
      </c>
      <c r="I58" s="11">
        <f>+I59</f>
        <v>177</v>
      </c>
      <c r="J58" s="11">
        <f>+J59</f>
        <v>0</v>
      </c>
      <c r="K58" s="11">
        <f>F58-I58-J58</f>
        <v>562</v>
      </c>
    </row>
    <row r="59" spans="1:11" s="6" customFormat="1" ht="22.5" x14ac:dyDescent="0.25">
      <c r="A59" s="10" t="s">
        <v>240</v>
      </c>
      <c r="B59" s="10" t="s">
        <v>167</v>
      </c>
      <c r="C59" s="10" t="s">
        <v>168</v>
      </c>
      <c r="D59" s="11">
        <v>500</v>
      </c>
      <c r="E59" s="11">
        <v>500</v>
      </c>
      <c r="F59" s="11">
        <f>G59+H59</f>
        <v>739</v>
      </c>
      <c r="G59" s="11">
        <v>449</v>
      </c>
      <c r="H59" s="11">
        <v>290</v>
      </c>
      <c r="I59" s="11">
        <v>177</v>
      </c>
      <c r="J59" s="11">
        <v>0</v>
      </c>
      <c r="K59" s="11">
        <f>F59-I59-J59</f>
        <v>562</v>
      </c>
    </row>
    <row r="60" spans="1:11" s="6" customFormat="1" ht="22.5" x14ac:dyDescent="0.25">
      <c r="A60" s="10" t="s">
        <v>241</v>
      </c>
      <c r="B60" s="10" t="s">
        <v>242</v>
      </c>
      <c r="C60" s="10" t="s">
        <v>243</v>
      </c>
      <c r="D60" s="11">
        <f>+D61</f>
        <v>-365600</v>
      </c>
      <c r="E60" s="11">
        <f>+E61</f>
        <v>-320600</v>
      </c>
      <c r="F60" s="11">
        <f>G60+H60</f>
        <v>-272339</v>
      </c>
      <c r="G60" s="11">
        <f>+G61</f>
        <v>0</v>
      </c>
      <c r="H60" s="11">
        <f>+H61</f>
        <v>-272339</v>
      </c>
      <c r="I60" s="11">
        <f>+I61</f>
        <v>-272339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244</v>
      </c>
      <c r="B61" s="10" t="s">
        <v>170</v>
      </c>
      <c r="C61" s="10" t="s">
        <v>171</v>
      </c>
      <c r="D61" s="11">
        <v>-365600</v>
      </c>
      <c r="E61" s="11">
        <v>-320600</v>
      </c>
      <c r="F61" s="11">
        <f>G61+H61</f>
        <v>-272339</v>
      </c>
      <c r="G61" s="11">
        <v>0</v>
      </c>
      <c r="H61" s="11">
        <v>-272339</v>
      </c>
      <c r="I61" s="11">
        <v>-272339</v>
      </c>
      <c r="J61" s="11">
        <v>0</v>
      </c>
      <c r="K61" s="11">
        <f>F61-I61-J61</f>
        <v>0</v>
      </c>
    </row>
    <row r="62" spans="1:11" s="6" customFormat="1" x14ac:dyDescent="0.25">
      <c r="A62" s="10" t="s">
        <v>245</v>
      </c>
      <c r="B62" s="10" t="s">
        <v>185</v>
      </c>
      <c r="C62" s="10" t="s">
        <v>186</v>
      </c>
      <c r="D62" s="11">
        <f>D63</f>
        <v>138400</v>
      </c>
      <c r="E62" s="11">
        <f>E63</f>
        <v>106400</v>
      </c>
      <c r="F62" s="11">
        <f>G62+H62</f>
        <v>101598</v>
      </c>
      <c r="G62" s="11">
        <f>G63</f>
        <v>0</v>
      </c>
      <c r="H62" s="11">
        <f>H63</f>
        <v>101598</v>
      </c>
      <c r="I62" s="11">
        <f>I63</f>
        <v>101598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246</v>
      </c>
      <c r="B63" s="10" t="s">
        <v>188</v>
      </c>
      <c r="C63" s="10" t="s">
        <v>189</v>
      </c>
      <c r="D63" s="11">
        <f>D64</f>
        <v>138400</v>
      </c>
      <c r="E63" s="11">
        <f>E64</f>
        <v>106400</v>
      </c>
      <c r="F63" s="11">
        <f>G63+H63</f>
        <v>101598</v>
      </c>
      <c r="G63" s="11">
        <f>G64</f>
        <v>0</v>
      </c>
      <c r="H63" s="11">
        <f>H64</f>
        <v>101598</v>
      </c>
      <c r="I63" s="11">
        <f>I64</f>
        <v>101598</v>
      </c>
      <c r="J63" s="11">
        <f>J64</f>
        <v>0</v>
      </c>
      <c r="K63" s="11">
        <f>F63-I63-J63</f>
        <v>0</v>
      </c>
    </row>
    <row r="64" spans="1:11" s="6" customFormat="1" ht="96" x14ac:dyDescent="0.25">
      <c r="A64" s="10" t="s">
        <v>247</v>
      </c>
      <c r="B64" s="10" t="s">
        <v>191</v>
      </c>
      <c r="C64" s="10" t="s">
        <v>192</v>
      </c>
      <c r="D64" s="11">
        <f>+D65+D66</f>
        <v>138400</v>
      </c>
      <c r="E64" s="11">
        <f>+E65+E66</f>
        <v>106400</v>
      </c>
      <c r="F64" s="11">
        <f>G64+H64</f>
        <v>101598</v>
      </c>
      <c r="G64" s="11">
        <f>+G65+G66</f>
        <v>0</v>
      </c>
      <c r="H64" s="11">
        <f>+H65+H66</f>
        <v>101598</v>
      </c>
      <c r="I64" s="11">
        <f>+I65+I66</f>
        <v>101598</v>
      </c>
      <c r="J64" s="11">
        <f>+J65+J66</f>
        <v>0</v>
      </c>
      <c r="K64" s="11">
        <f>F64-I64-J64</f>
        <v>0</v>
      </c>
    </row>
    <row r="65" spans="1:12" s="6" customFormat="1" ht="43.5" x14ac:dyDescent="0.25">
      <c r="A65" s="10" t="s">
        <v>248</v>
      </c>
      <c r="B65" s="10" t="s">
        <v>194</v>
      </c>
      <c r="C65" s="10" t="s">
        <v>195</v>
      </c>
      <c r="D65" s="11">
        <v>69000</v>
      </c>
      <c r="E65" s="11">
        <v>54000</v>
      </c>
      <c r="F65" s="11">
        <f>G65+H65</f>
        <v>54060</v>
      </c>
      <c r="G65" s="11">
        <v>0</v>
      </c>
      <c r="H65" s="11">
        <v>54060</v>
      </c>
      <c r="I65" s="11">
        <v>54060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249</v>
      </c>
      <c r="B66" s="10" t="s">
        <v>197</v>
      </c>
      <c r="C66" s="10" t="s">
        <v>198</v>
      </c>
      <c r="D66" s="11">
        <v>69400</v>
      </c>
      <c r="E66" s="11">
        <v>52400</v>
      </c>
      <c r="F66" s="11">
        <f>G66+H66</f>
        <v>47538</v>
      </c>
      <c r="G66" s="11">
        <v>0</v>
      </c>
      <c r="H66" s="11">
        <v>47538</v>
      </c>
      <c r="I66" s="11">
        <v>47538</v>
      </c>
      <c r="J66" s="11">
        <v>0</v>
      </c>
      <c r="K66" s="11">
        <f>F66-I66-J66</f>
        <v>0</v>
      </c>
    </row>
    <row r="67" spans="1:12" s="6" customFormat="1" x14ac:dyDescent="0.25">
      <c r="A67" s="8"/>
      <c r="B67" s="8"/>
      <c r="C67" s="8"/>
      <c r="D67" s="9"/>
      <c r="E67" s="9"/>
      <c r="F67" s="9"/>
      <c r="G67" s="9"/>
      <c r="H67" s="9"/>
      <c r="I67" s="9"/>
      <c r="J67" s="9"/>
      <c r="K67" s="9"/>
    </row>
    <row r="68" spans="1:12" x14ac:dyDescent="0.25">
      <c r="A68" s="13" t="s">
        <v>214</v>
      </c>
      <c r="B68" s="13"/>
      <c r="C68" s="13"/>
      <c r="D68" s="13"/>
      <c r="E68" s="13" t="s">
        <v>216</v>
      </c>
      <c r="F68" s="13"/>
      <c r="G68" s="13"/>
      <c r="H68" s="13"/>
      <c r="I68" s="13" t="s">
        <v>217</v>
      </c>
      <c r="J68" s="13"/>
      <c r="K68" s="13"/>
      <c r="L68" s="13"/>
    </row>
    <row r="69" spans="1:12" x14ac:dyDescent="0.25">
      <c r="A69" s="3" t="s">
        <v>215</v>
      </c>
      <c r="B69" s="3"/>
      <c r="C69" s="3"/>
      <c r="D69" s="3"/>
      <c r="E69" s="3" t="s">
        <v>216</v>
      </c>
      <c r="F69" s="3"/>
      <c r="G69" s="3"/>
      <c r="H69" s="3"/>
      <c r="I69" s="3" t="s">
        <v>218</v>
      </c>
      <c r="J69" s="3"/>
      <c r="K69" s="3"/>
      <c r="L69" s="3"/>
    </row>
    <row r="135" spans="1:20" x14ac:dyDescent="0.25">
      <c r="A135" s="12"/>
      <c r="B135" s="12"/>
      <c r="C135" s="12"/>
      <c r="D135" s="12"/>
      <c r="I135" s="12"/>
      <c r="J135" s="12"/>
      <c r="K135" s="12"/>
      <c r="L135" s="12"/>
      <c r="Q135" s="12"/>
      <c r="R135" s="12"/>
      <c r="S135" s="12"/>
      <c r="T135" s="12"/>
    </row>
  </sheetData>
  <mergeCells count="22">
    <mergeCell ref="A68:D68"/>
    <mergeCell ref="A69:D69"/>
    <mergeCell ref="E68:H68"/>
    <mergeCell ref="E69:H69"/>
    <mergeCell ref="I68:L68"/>
    <mergeCell ref="I69:L69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FB7B1-F2C6-4560-9EA1-40F92E33BE5D}">
  <dimension ref="A1:T5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250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251</v>
      </c>
      <c r="C11" s="10" t="s">
        <v>21</v>
      </c>
      <c r="D11" s="11">
        <f>D12+D17+D20</f>
        <v>1659667</v>
      </c>
      <c r="E11" s="11">
        <f>E12+E17+E20</f>
        <v>1614667</v>
      </c>
      <c r="F11" s="11">
        <f>G11+H11</f>
        <v>738845</v>
      </c>
      <c r="G11" s="11">
        <f>G12+G17+G20</f>
        <v>0</v>
      </c>
      <c r="H11" s="11">
        <f>H12+H17+H20</f>
        <v>738845</v>
      </c>
      <c r="I11" s="11">
        <f>I12+I17+I20</f>
        <v>738845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365600</v>
      </c>
      <c r="E12" s="11">
        <f>+E13</f>
        <v>320600</v>
      </c>
      <c r="F12" s="11">
        <f>G12+H12</f>
        <v>272339</v>
      </c>
      <c r="G12" s="11">
        <f>+G13</f>
        <v>0</v>
      </c>
      <c r="H12" s="11">
        <f>+H13</f>
        <v>272339</v>
      </c>
      <c r="I12" s="11">
        <f>+I13</f>
        <v>272339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252</v>
      </c>
      <c r="B13" s="10" t="s">
        <v>122</v>
      </c>
      <c r="C13" s="10" t="s">
        <v>123</v>
      </c>
      <c r="D13" s="11">
        <f>+D14</f>
        <v>365600</v>
      </c>
      <c r="E13" s="11">
        <f>+E14</f>
        <v>320600</v>
      </c>
      <c r="F13" s="11">
        <f>G13+H13</f>
        <v>272339</v>
      </c>
      <c r="G13" s="11">
        <f>+G14</f>
        <v>0</v>
      </c>
      <c r="H13" s="11">
        <f>+H14</f>
        <v>272339</v>
      </c>
      <c r="I13" s="11">
        <f>+I14</f>
        <v>272339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221</v>
      </c>
      <c r="B14" s="10" t="s">
        <v>140</v>
      </c>
      <c r="C14" s="10" t="s">
        <v>141</v>
      </c>
      <c r="D14" s="11">
        <f>+D15</f>
        <v>365600</v>
      </c>
      <c r="E14" s="11">
        <f>+E15</f>
        <v>320600</v>
      </c>
      <c r="F14" s="11">
        <f>G14+H14</f>
        <v>272339</v>
      </c>
      <c r="G14" s="11">
        <f>+G15</f>
        <v>0</v>
      </c>
      <c r="H14" s="11">
        <f>+H15</f>
        <v>272339</v>
      </c>
      <c r="I14" s="11">
        <f>+I15</f>
        <v>272339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253</v>
      </c>
      <c r="B15" s="10" t="s">
        <v>242</v>
      </c>
      <c r="C15" s="10" t="s">
        <v>243</v>
      </c>
      <c r="D15" s="11">
        <f>+D16</f>
        <v>365600</v>
      </c>
      <c r="E15" s="11">
        <f>+E16</f>
        <v>320600</v>
      </c>
      <c r="F15" s="11">
        <f>G15+H15</f>
        <v>272339</v>
      </c>
      <c r="G15" s="11">
        <f>+G16</f>
        <v>0</v>
      </c>
      <c r="H15" s="11">
        <f>+H16</f>
        <v>272339</v>
      </c>
      <c r="I15" s="11">
        <f>+I16</f>
        <v>272339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254</v>
      </c>
      <c r="B16" s="10" t="s">
        <v>173</v>
      </c>
      <c r="C16" s="10" t="s">
        <v>174</v>
      </c>
      <c r="D16" s="11">
        <v>365600</v>
      </c>
      <c r="E16" s="11">
        <v>320600</v>
      </c>
      <c r="F16" s="11">
        <f>G16+H16</f>
        <v>272339</v>
      </c>
      <c r="G16" s="11">
        <v>0</v>
      </c>
      <c r="H16" s="11">
        <v>272339</v>
      </c>
      <c r="I16" s="11">
        <v>272339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176</v>
      </c>
      <c r="C17" s="10" t="s">
        <v>177</v>
      </c>
      <c r="D17" s="11">
        <f>D18</f>
        <v>185993</v>
      </c>
      <c r="E17" s="11">
        <f>E18</f>
        <v>185993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179</v>
      </c>
      <c r="C18" s="10" t="s">
        <v>180</v>
      </c>
      <c r="D18" s="11">
        <f>+D19</f>
        <v>185993</v>
      </c>
      <c r="E18" s="11">
        <f>+E19</f>
        <v>185993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182</v>
      </c>
      <c r="C19" s="10" t="s">
        <v>183</v>
      </c>
      <c r="D19" s="11">
        <v>185993</v>
      </c>
      <c r="E19" s="11">
        <v>185993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226</v>
      </c>
      <c r="B20" s="10" t="s">
        <v>185</v>
      </c>
      <c r="C20" s="10" t="s">
        <v>186</v>
      </c>
      <c r="D20" s="11">
        <f>D21</f>
        <v>1108074</v>
      </c>
      <c r="E20" s="11">
        <f>E21</f>
        <v>1108074</v>
      </c>
      <c r="F20" s="11">
        <f>G20+H20</f>
        <v>466506</v>
      </c>
      <c r="G20" s="11">
        <f>G21</f>
        <v>0</v>
      </c>
      <c r="H20" s="11">
        <f>H21</f>
        <v>466506</v>
      </c>
      <c r="I20" s="11">
        <f>I21</f>
        <v>466506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188</v>
      </c>
      <c r="C21" s="10" t="s">
        <v>189</v>
      </c>
      <c r="D21" s="11">
        <f>D22+D26</f>
        <v>1108074</v>
      </c>
      <c r="E21" s="11">
        <f>E22+E26</f>
        <v>1108074</v>
      </c>
      <c r="F21" s="11">
        <f>G21+H21</f>
        <v>466506</v>
      </c>
      <c r="G21" s="11">
        <f>G22+G26</f>
        <v>0</v>
      </c>
      <c r="H21" s="11">
        <f>H22+H26</f>
        <v>466506</v>
      </c>
      <c r="I21" s="11">
        <f>I22+I26</f>
        <v>466506</v>
      </c>
      <c r="J21" s="11">
        <f>J22+J26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191</v>
      </c>
      <c r="C22" s="10" t="s">
        <v>192</v>
      </c>
      <c r="D22" s="11">
        <f>+D23</f>
        <v>641564</v>
      </c>
      <c r="E22" s="11">
        <f>+E23</f>
        <v>641564</v>
      </c>
      <c r="F22" s="11">
        <f>G22+H22</f>
        <v>0</v>
      </c>
      <c r="G22" s="11">
        <f>+G23</f>
        <v>0</v>
      </c>
      <c r="H22" s="11">
        <f>+H23</f>
        <v>0</v>
      </c>
      <c r="I22" s="11">
        <f>+I23</f>
        <v>0</v>
      </c>
      <c r="J22" s="11">
        <f>+J23</f>
        <v>0</v>
      </c>
      <c r="K22" s="11">
        <f>F22-I22-J22</f>
        <v>0</v>
      </c>
    </row>
    <row r="23" spans="1:12" s="6" customFormat="1" ht="33" x14ac:dyDescent="0.25">
      <c r="A23" s="10" t="s">
        <v>157</v>
      </c>
      <c r="B23" s="10" t="s">
        <v>200</v>
      </c>
      <c r="C23" s="10" t="s">
        <v>201</v>
      </c>
      <c r="D23" s="11">
        <f>D24+D25</f>
        <v>641564</v>
      </c>
      <c r="E23" s="11">
        <f>E24+E25</f>
        <v>641564</v>
      </c>
      <c r="F23" s="11">
        <f>G23+H23</f>
        <v>0</v>
      </c>
      <c r="G23" s="11">
        <f>G24+G25</f>
        <v>0</v>
      </c>
      <c r="H23" s="11">
        <f>H24+H25</f>
        <v>0</v>
      </c>
      <c r="I23" s="11">
        <f>I24+I25</f>
        <v>0</v>
      </c>
      <c r="J23" s="11">
        <f>J24+J25</f>
        <v>0</v>
      </c>
      <c r="K23" s="11">
        <f>F23-I23-J23</f>
        <v>0</v>
      </c>
    </row>
    <row r="24" spans="1:12" s="6" customFormat="1" x14ac:dyDescent="0.25">
      <c r="A24" s="10" t="s">
        <v>160</v>
      </c>
      <c r="B24" s="10" t="s">
        <v>203</v>
      </c>
      <c r="C24" s="10" t="s">
        <v>204</v>
      </c>
      <c r="D24" s="11">
        <v>539112</v>
      </c>
      <c r="E24" s="11">
        <v>539112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10" t="s">
        <v>255</v>
      </c>
      <c r="B25" s="10" t="s">
        <v>206</v>
      </c>
      <c r="C25" s="10" t="s">
        <v>207</v>
      </c>
      <c r="D25" s="11">
        <v>102452</v>
      </c>
      <c r="E25" s="11">
        <v>102452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256</v>
      </c>
      <c r="B26" s="10" t="s">
        <v>209</v>
      </c>
      <c r="C26" s="10" t="s">
        <v>210</v>
      </c>
      <c r="D26" s="11">
        <f>+D27</f>
        <v>466510</v>
      </c>
      <c r="E26" s="11">
        <f>+E27</f>
        <v>466510</v>
      </c>
      <c r="F26" s="11">
        <f>G26+H26</f>
        <v>466506</v>
      </c>
      <c r="G26" s="11">
        <f>+G27</f>
        <v>0</v>
      </c>
      <c r="H26" s="11">
        <f>+H27</f>
        <v>466506</v>
      </c>
      <c r="I26" s="11">
        <f>+I27</f>
        <v>466506</v>
      </c>
      <c r="J26" s="11">
        <f>+J27</f>
        <v>0</v>
      </c>
      <c r="K26" s="11">
        <f>F26-I26-J26</f>
        <v>0</v>
      </c>
    </row>
    <row r="27" spans="1:12" s="6" customFormat="1" ht="43.5" x14ac:dyDescent="0.25">
      <c r="A27" s="10" t="s">
        <v>172</v>
      </c>
      <c r="B27" s="10" t="s">
        <v>212</v>
      </c>
      <c r="C27" s="10" t="s">
        <v>213</v>
      </c>
      <c r="D27" s="11">
        <v>466510</v>
      </c>
      <c r="E27" s="11">
        <v>466510</v>
      </c>
      <c r="F27" s="11">
        <f>G27+H27</f>
        <v>466506</v>
      </c>
      <c r="G27" s="11">
        <v>0</v>
      </c>
      <c r="H27" s="11">
        <v>466506</v>
      </c>
      <c r="I27" s="11">
        <v>466506</v>
      </c>
      <c r="J27" s="11">
        <v>0</v>
      </c>
      <c r="K27" s="11">
        <f>F27-I27-J27</f>
        <v>0</v>
      </c>
    </row>
    <row r="28" spans="1:12" s="6" customFormat="1" x14ac:dyDescent="0.25">
      <c r="A28" s="8"/>
      <c r="B28" s="8"/>
      <c r="C28" s="8"/>
      <c r="D28" s="9"/>
      <c r="E28" s="9"/>
      <c r="F28" s="9"/>
      <c r="G28" s="9"/>
      <c r="H28" s="9"/>
      <c r="I28" s="9"/>
      <c r="J28" s="9"/>
      <c r="K28" s="9"/>
    </row>
    <row r="29" spans="1:12" x14ac:dyDescent="0.25">
      <c r="A29" s="13" t="s">
        <v>214</v>
      </c>
      <c r="B29" s="13"/>
      <c r="C29" s="13"/>
      <c r="D29" s="13"/>
      <c r="E29" s="13" t="s">
        <v>216</v>
      </c>
      <c r="F29" s="13"/>
      <c r="G29" s="13"/>
      <c r="H29" s="13"/>
      <c r="I29" s="13" t="s">
        <v>217</v>
      </c>
      <c r="J29" s="13"/>
      <c r="K29" s="13"/>
      <c r="L29" s="13"/>
    </row>
    <row r="30" spans="1:12" x14ac:dyDescent="0.25">
      <c r="A30" s="3" t="s">
        <v>215</v>
      </c>
      <c r="B30" s="3"/>
      <c r="C30" s="3"/>
      <c r="D30" s="3"/>
      <c r="E30" s="3" t="s">
        <v>216</v>
      </c>
      <c r="F30" s="3"/>
      <c r="G30" s="3"/>
      <c r="H30" s="3"/>
      <c r="I30" s="3" t="s">
        <v>218</v>
      </c>
      <c r="J30" s="3"/>
      <c r="K30" s="3"/>
      <c r="L30" s="3"/>
    </row>
    <row r="57" spans="1:20" x14ac:dyDescent="0.25">
      <c r="A57" s="12"/>
      <c r="B57" s="12"/>
      <c r="C57" s="12"/>
      <c r="D57" s="12"/>
      <c r="I57" s="12"/>
      <c r="J57" s="12"/>
      <c r="K57" s="12"/>
      <c r="L57" s="12"/>
      <c r="Q57" s="12"/>
      <c r="R57" s="12"/>
      <c r="S57" s="12"/>
      <c r="T57" s="12"/>
    </row>
  </sheetData>
  <mergeCells count="22">
    <mergeCell ref="A29:D29"/>
    <mergeCell ref="A30:D30"/>
    <mergeCell ref="E29:H29"/>
    <mergeCell ref="E30:H30"/>
    <mergeCell ref="I29:L29"/>
    <mergeCell ref="I30:L30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2023-10-26T08:44:02Z</dcterms:created>
  <dcterms:modified xsi:type="dcterms:W3CDTF">2023-10-26T08:44:11Z</dcterms:modified>
</cp:coreProperties>
</file>